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ct\shared\GASB Reporting\GASB 68\"/>
    </mc:Choice>
  </mc:AlternateContent>
  <bookViews>
    <workbookView xWindow="0" yWindow="0" windowWidth="18405" windowHeight="8370"/>
  </bookViews>
  <sheets>
    <sheet name="sample amort table" sheetId="4" r:id="rId1"/>
  </sheets>
  <calcPr calcId="162913"/>
</workbook>
</file>

<file path=xl/calcChain.xml><?xml version="1.0" encoding="utf-8"?>
<calcChain xmlns="http://schemas.openxmlformats.org/spreadsheetml/2006/main">
  <c r="U47" i="4" l="1"/>
  <c r="S47" i="4"/>
  <c r="U48" i="4"/>
  <c r="W48" i="4"/>
  <c r="Y48" i="4"/>
  <c r="Q47" i="4"/>
  <c r="O47" i="4"/>
  <c r="M47" i="4"/>
  <c r="S46" i="4"/>
  <c r="Q46" i="4"/>
  <c r="O46" i="4"/>
  <c r="M46" i="4"/>
  <c r="AA46" i="4" s="1"/>
  <c r="K46" i="4"/>
  <c r="U37" i="4"/>
  <c r="W37" i="4"/>
  <c r="Y37" i="4"/>
  <c r="AA35" i="4"/>
  <c r="AA36" i="4"/>
  <c r="W27" i="4"/>
  <c r="W26" i="4"/>
  <c r="W25" i="4"/>
  <c r="U27" i="4"/>
  <c r="S27" i="4"/>
  <c r="Q27" i="4"/>
  <c r="O27" i="4"/>
  <c r="M27" i="4"/>
  <c r="U26" i="4"/>
  <c r="S26" i="4"/>
  <c r="U25" i="4"/>
  <c r="S25" i="4"/>
  <c r="Q25" i="4"/>
  <c r="U24" i="4"/>
  <c r="S24" i="4"/>
  <c r="Q24" i="4"/>
  <c r="O24" i="4"/>
  <c r="Q26" i="4"/>
  <c r="O26" i="4"/>
  <c r="M26" i="4"/>
  <c r="K26" i="4"/>
  <c r="Y27" i="4" l="1"/>
  <c r="Y26" i="4"/>
  <c r="AA47" i="4"/>
  <c r="AA27" i="4"/>
  <c r="U28" i="4"/>
  <c r="AA26" i="4"/>
  <c r="H37" i="4"/>
  <c r="J37" i="4"/>
  <c r="L37" i="4"/>
  <c r="N37" i="4"/>
  <c r="P37" i="4"/>
  <c r="S37" i="4"/>
  <c r="Z37" i="4"/>
  <c r="S28" i="4"/>
  <c r="S45" i="4" l="1"/>
  <c r="S48" i="4" s="1"/>
  <c r="Q45" i="4" l="1"/>
  <c r="Q48" i="4" s="1"/>
  <c r="O45" i="4"/>
  <c r="M45" i="4"/>
  <c r="K45" i="4"/>
  <c r="I45" i="4"/>
  <c r="O34" i="4"/>
  <c r="M34" i="4"/>
  <c r="K34" i="4"/>
  <c r="I34" i="4"/>
  <c r="O25" i="4"/>
  <c r="M25" i="4"/>
  <c r="K25" i="4"/>
  <c r="I25" i="4"/>
  <c r="Y25" i="4" s="1"/>
  <c r="Y28" i="4" s="1"/>
  <c r="O44" i="4"/>
  <c r="O48" i="4" s="1"/>
  <c r="M44" i="4"/>
  <c r="M48" i="4" s="1"/>
  <c r="K44" i="4"/>
  <c r="K48" i="4" s="1"/>
  <c r="I44" i="4"/>
  <c r="I48" i="4" s="1"/>
  <c r="G44" i="4"/>
  <c r="G48" i="4" s="1"/>
  <c r="M33" i="4"/>
  <c r="M37" i="4" s="1"/>
  <c r="K33" i="4"/>
  <c r="K37" i="4" s="1"/>
  <c r="I33" i="4"/>
  <c r="I37" i="4" s="1"/>
  <c r="G33" i="4"/>
  <c r="M24" i="4"/>
  <c r="M28" i="4" s="1"/>
  <c r="K24" i="4"/>
  <c r="K28" i="4" s="1"/>
  <c r="I24" i="4"/>
  <c r="I28" i="4" s="1"/>
  <c r="G24" i="4"/>
  <c r="W24" i="4" l="1"/>
  <c r="W28" i="4" s="1"/>
  <c r="AA45" i="4"/>
  <c r="G28" i="4"/>
  <c r="G37" i="4"/>
  <c r="AA48" i="4"/>
  <c r="AA44" i="4"/>
  <c r="Q28" i="4"/>
  <c r="Q34" i="4"/>
  <c r="Q37" i="4" s="1"/>
  <c r="O28" i="4"/>
  <c r="O33" i="4"/>
  <c r="O37" i="4" s="1"/>
  <c r="AA33" i="4" l="1"/>
  <c r="AA24" i="4"/>
  <c r="AA25" i="4"/>
  <c r="AA34" i="4"/>
  <c r="AA37" i="4" l="1"/>
  <c r="AA28" i="4"/>
</calcChain>
</file>

<file path=xl/sharedStrings.xml><?xml version="1.0" encoding="utf-8"?>
<sst xmlns="http://schemas.openxmlformats.org/spreadsheetml/2006/main" count="34" uniqueCount="34">
  <si>
    <t>Due to Liabilities:</t>
  </si>
  <si>
    <t>Total (Inflow)</t>
  </si>
  <si>
    <t>Resources</t>
  </si>
  <si>
    <t>Due to Assets:</t>
  </si>
  <si>
    <t>Amortization Schedule</t>
  </si>
  <si>
    <t>Thereafter</t>
  </si>
  <si>
    <t>period (or</t>
  </si>
  <si>
    <t>amortization yrs)</t>
  </si>
  <si>
    <t>Recognition</t>
  </si>
  <si>
    <t>Deferred (Inflows)/Outflows of Resources</t>
  </si>
  <si>
    <t>or Outflow of</t>
  </si>
  <si>
    <r>
      <t xml:space="preserve">2014 difference in </t>
    </r>
    <r>
      <rPr>
        <b/>
        <sz val="10"/>
        <color rgb="FFFF0000"/>
        <rFont val="Calibri"/>
        <family val="2"/>
        <scheme val="minor"/>
      </rPr>
      <t>assumptions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</si>
  <si>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2015 difference in </t>
    </r>
    <r>
      <rPr>
        <b/>
        <sz val="10"/>
        <color rgb="FFFF0000"/>
        <rFont val="Calibri"/>
        <family val="2"/>
        <scheme val="minor"/>
      </rPr>
      <t>assmptions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</si>
  <si>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2015 difference in </t>
    </r>
    <r>
      <rPr>
        <b/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</si>
  <si>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2014 difference in </t>
    </r>
    <r>
      <rPr>
        <b/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</si>
  <si>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2014 deficit </t>
    </r>
    <r>
      <rPr>
        <b/>
        <sz val="10"/>
        <color rgb="FFFF0000"/>
        <rFont val="Calibri"/>
        <family val="2"/>
        <scheme val="minor"/>
      </rPr>
      <t>investment returns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</si>
  <si>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2015 deficit </t>
    </r>
    <r>
      <rPr>
        <b/>
        <sz val="10"/>
        <color rgb="FFFF0000"/>
        <rFont val="Calibri"/>
        <family val="2"/>
        <scheme val="minor"/>
      </rPr>
      <t xml:space="preserve">investment returns </t>
    </r>
    <r>
      <rPr>
        <sz val="10"/>
        <color theme="1"/>
        <rFont val="Calibri"/>
        <family val="2"/>
        <scheme val="minor"/>
      </rPr>
      <t>- (inflows)/outflows</t>
    </r>
  </si>
  <si>
    <t xml:space="preserve">Each year, GRS will provide any new deferrals in the GASB Reporting package.  </t>
  </si>
  <si>
    <t xml:space="preserve">The city will also need to input the recognition period and the total amount of the (inflow)/outflow.  </t>
  </si>
  <si>
    <r>
      <t>The city will also need to add a new</t>
    </r>
    <r>
      <rPr>
        <b/>
        <sz val="12"/>
        <color rgb="FF00B0F0"/>
        <rFont val="Calibri"/>
        <family val="2"/>
        <scheme val="minor"/>
      </rPr>
      <t xml:space="preserve"> COLUMN</t>
    </r>
    <r>
      <rPr>
        <sz val="12"/>
        <color theme="1"/>
        <rFont val="Calibri"/>
        <family val="2"/>
        <scheme val="minor"/>
      </rPr>
      <t xml:space="preserve"> each year.  GASB requires disclosure of the deferrals for "five years and thereafter".</t>
    </r>
  </si>
  <si>
    <t>TOTAL ("check")</t>
  </si>
  <si>
    <r>
      <t xml:space="preserve">2016 difference in </t>
    </r>
    <r>
      <rPr>
        <b/>
        <sz val="10"/>
        <color rgb="FFFF0000"/>
        <rFont val="Calibri"/>
        <family val="2"/>
        <scheme val="minor"/>
      </rPr>
      <t>assmptions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</si>
  <si>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2016 difference in </t>
    </r>
    <r>
      <rPr>
        <b/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</si>
  <si>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t>The deferral amount should then be amortized over the recognition period (column E divided by column C).</t>
  </si>
  <si>
    <r>
      <t xml:space="preserve">2016 deficit </t>
    </r>
    <r>
      <rPr>
        <b/>
        <sz val="10"/>
        <color rgb="FFFF0000"/>
        <rFont val="Calibri"/>
        <family val="2"/>
        <scheme val="minor"/>
      </rPr>
      <t xml:space="preserve">investment returns </t>
    </r>
    <r>
      <rPr>
        <sz val="10"/>
        <color theme="1"/>
        <rFont val="Calibri"/>
        <family val="2"/>
        <scheme val="minor"/>
      </rPr>
      <t>- (inflows)/outflows</t>
    </r>
  </si>
  <si>
    <t>SAMPLE ONLY</t>
  </si>
  <si>
    <t>The purpose of this schedule is to assist the City in reviewing and/or re-calculating the amortization of the deferred inflows and outflows for GASB reporting purposes.</t>
  </si>
  <si>
    <t>From the GASB Reporting package, the city would need to input the recognition period and the total amount of the (inflow)/outflow of resources.</t>
  </si>
  <si>
    <r>
      <t xml:space="preserve">Each year, the city can add a new </t>
    </r>
    <r>
      <rPr>
        <b/>
        <sz val="12"/>
        <color rgb="FFFF0000"/>
        <rFont val="Calibri"/>
        <family val="2"/>
        <scheme val="minor"/>
      </rPr>
      <t>ROW</t>
    </r>
    <r>
      <rPr>
        <sz val="12"/>
        <color theme="1"/>
        <rFont val="Calibri"/>
        <family val="2"/>
        <scheme val="minor"/>
      </rPr>
      <t>, for any new deferrals that are applicable for the city  (i.e. - "2017 difference in experience", etc.)</t>
    </r>
  </si>
  <si>
    <t xml:space="preserve">As such, for the 2017 measurement date, the city will need to add a column for 2022.  From the 2017 measurement date, the city will have expense in 2017 and then </t>
  </si>
  <si>
    <t xml:space="preserve">     deferral "run-out" or amortization recognized for 2018-2022 and thereafter.</t>
  </si>
  <si>
    <r>
      <t xml:space="preserve">2017 difference in </t>
    </r>
    <r>
      <rPr>
        <b/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</si>
  <si>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2017 difference in </t>
    </r>
    <r>
      <rPr>
        <b/>
        <sz val="10"/>
        <color rgb="FFFF0000"/>
        <rFont val="Calibri"/>
        <family val="2"/>
        <scheme val="minor"/>
      </rPr>
      <t>assmptions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</si>
  <si>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2017 deficit </t>
    </r>
    <r>
      <rPr>
        <b/>
        <sz val="10"/>
        <color rgb="FFFF0000"/>
        <rFont val="Calibri"/>
        <family val="2"/>
        <scheme val="minor"/>
      </rPr>
      <t xml:space="preserve">investment returns </t>
    </r>
    <r>
      <rPr>
        <sz val="10"/>
        <color theme="1"/>
        <rFont val="Calibri"/>
        <family val="2"/>
        <scheme val="minor"/>
      </rPr>
      <t>- (inflows)/outflows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</si>
</sst>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_);_(&quot;$&quot;* \(#,##0\);_(&quot;$&quot;* &quot;-&quot;??_);_(@_)"/>
    <numFmt numFmtId="165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2" fillId="0" borderId="0" xfId="0" applyFont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 applyBorder="1"/>
    <xf numFmtId="0" fontId="0" fillId="0" borderId="0" xfId="0" applyBorder="1"/>
    <xf numFmtId="164" fontId="0" fillId="0" borderId="3" xfId="0" applyNumberFormat="1" applyFont="1" applyBorder="1"/>
    <xf numFmtId="164" fontId="0" fillId="0" borderId="3" xfId="0" applyNumberFormat="1" applyBorder="1"/>
    <xf numFmtId="0" fontId="1" fillId="2" borderId="2" xfId="0" applyFont="1" applyFill="1" applyBorder="1"/>
    <xf numFmtId="0" fontId="1" fillId="3" borderId="2" xfId="0" applyFont="1" applyFill="1" applyBorder="1"/>
    <xf numFmtId="0" fontId="0" fillId="0" borderId="0" xfId="0" applyNumberFormat="1" applyBorder="1" applyAlignment="1">
      <alignment horizontal="center"/>
    </xf>
    <xf numFmtId="0" fontId="3" fillId="0" borderId="0" xfId="0" applyFont="1"/>
    <xf numFmtId="0" fontId="0" fillId="0" borderId="1" xfId="0" applyNumberFormat="1" applyFill="1" applyBorder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Border="1"/>
    <xf numFmtId="0" fontId="0" fillId="0" borderId="2" xfId="0" applyBorder="1" applyAlignment="1">
      <alignment horizontal="center"/>
    </xf>
    <xf numFmtId="0" fontId="5" fillId="0" borderId="0" xfId="0" applyFont="1"/>
    <xf numFmtId="0" fontId="0" fillId="0" borderId="0" xfId="0" applyNumberFormat="1"/>
    <xf numFmtId="0" fontId="0" fillId="4" borderId="0" xfId="0" applyFill="1" applyAlignment="1">
      <alignment horizontal="center"/>
    </xf>
    <xf numFmtId="164" fontId="0" fillId="4" borderId="0" xfId="0" applyNumberFormat="1" applyFill="1"/>
    <xf numFmtId="165" fontId="0" fillId="4" borderId="0" xfId="0" applyNumberFormat="1" applyFill="1" applyAlignment="1">
      <alignment horizontal="center"/>
    </xf>
    <xf numFmtId="0" fontId="5" fillId="4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8"/>
  <sheetViews>
    <sheetView tabSelected="1" workbookViewId="0">
      <selection activeCell="H13" sqref="H13"/>
    </sheetView>
  </sheetViews>
  <sheetFormatPr defaultRowHeight="15" x14ac:dyDescent="0.25"/>
  <cols>
    <col min="1" max="1" width="3" customWidth="1"/>
    <col min="2" max="2" width="42.140625" customWidth="1"/>
    <col min="3" max="3" width="16.42578125" style="2" customWidth="1"/>
    <col min="4" max="4" width="2.140625" customWidth="1"/>
    <col min="5" max="5" width="14.85546875" style="1" customWidth="1"/>
    <col min="6" max="6" width="2.140625" customWidth="1"/>
    <col min="7" max="7" width="15.42578125" style="1" customWidth="1"/>
    <col min="8" max="8" width="2.140625" customWidth="1"/>
    <col min="9" max="9" width="14.85546875" style="1" customWidth="1"/>
    <col min="10" max="10" width="2.28515625" customWidth="1"/>
    <col min="11" max="11" width="15" style="1" bestFit="1" customWidth="1"/>
    <col min="12" max="12" width="2.42578125" customWidth="1"/>
    <col min="13" max="13" width="13.42578125" style="1" customWidth="1"/>
    <col min="14" max="14" width="2.42578125" customWidth="1"/>
    <col min="15" max="15" width="14.5703125" customWidth="1"/>
    <col min="16" max="16" width="2.5703125" customWidth="1"/>
    <col min="17" max="17" width="12.7109375" style="1" customWidth="1"/>
    <col min="18" max="18" width="2.5703125" customWidth="1"/>
    <col min="19" max="19" width="12.42578125" style="1" customWidth="1"/>
    <col min="20" max="20" width="1.7109375" style="1" customWidth="1"/>
    <col min="21" max="21" width="12.85546875" style="1" customWidth="1"/>
    <col min="22" max="22" width="1.7109375" style="1" customWidth="1"/>
    <col min="23" max="23" width="12.28515625" style="1" customWidth="1"/>
    <col min="24" max="24" width="1.7109375" style="1" customWidth="1"/>
    <col min="25" max="25" width="11.42578125" style="1" customWidth="1"/>
    <col min="26" max="26" width="1.85546875" customWidth="1"/>
    <col min="27" max="27" width="15.7109375" customWidth="1"/>
  </cols>
  <sheetData>
    <row r="1" spans="2:13" ht="15.75" x14ac:dyDescent="0.25">
      <c r="B1" s="5" t="s">
        <v>25</v>
      </c>
    </row>
    <row r="2" spans="2:13" ht="15.75" x14ac:dyDescent="0.25">
      <c r="B2" s="5" t="s">
        <v>4</v>
      </c>
    </row>
    <row r="3" spans="2:13" ht="15.75" x14ac:dyDescent="0.25">
      <c r="B3" s="5" t="s">
        <v>9</v>
      </c>
    </row>
    <row r="4" spans="2:13" ht="15.75" x14ac:dyDescent="0.25">
      <c r="B4" s="5"/>
    </row>
    <row r="5" spans="2:13" ht="15.75" x14ac:dyDescent="0.25">
      <c r="B5" s="22" t="s">
        <v>26</v>
      </c>
    </row>
    <row r="6" spans="2:13" ht="15.75" x14ac:dyDescent="0.25">
      <c r="B6" s="22" t="s">
        <v>17</v>
      </c>
    </row>
    <row r="7" spans="2:13" ht="15.75" x14ac:dyDescent="0.25">
      <c r="B7" s="27" t="s">
        <v>27</v>
      </c>
      <c r="C7" s="24"/>
      <c r="D7" s="28"/>
      <c r="E7" s="25"/>
      <c r="F7" s="28"/>
      <c r="G7" s="25"/>
      <c r="H7" s="28"/>
      <c r="I7" s="25"/>
      <c r="J7" s="28"/>
      <c r="K7" s="25"/>
      <c r="L7" s="28"/>
      <c r="M7" s="25"/>
    </row>
    <row r="8" spans="2:13" ht="15.75" x14ac:dyDescent="0.25">
      <c r="B8" s="22"/>
    </row>
    <row r="9" spans="2:13" ht="15.75" x14ac:dyDescent="0.25">
      <c r="B9" s="22" t="s">
        <v>28</v>
      </c>
    </row>
    <row r="10" spans="2:13" ht="15.75" x14ac:dyDescent="0.25">
      <c r="B10" s="22" t="s">
        <v>18</v>
      </c>
    </row>
    <row r="11" spans="2:13" ht="15.75" x14ac:dyDescent="0.25">
      <c r="B11" s="22" t="s">
        <v>23</v>
      </c>
    </row>
    <row r="12" spans="2:13" ht="15.75" x14ac:dyDescent="0.25">
      <c r="B12" s="22"/>
    </row>
    <row r="13" spans="2:13" ht="15.75" x14ac:dyDescent="0.25">
      <c r="B13" s="22" t="s">
        <v>19</v>
      </c>
    </row>
    <row r="14" spans="2:13" ht="15.75" x14ac:dyDescent="0.25">
      <c r="B14" s="22" t="s">
        <v>29</v>
      </c>
    </row>
    <row r="15" spans="2:13" ht="15.75" x14ac:dyDescent="0.25">
      <c r="B15" s="22" t="s">
        <v>30</v>
      </c>
    </row>
    <row r="16" spans="2:13" ht="15.75" x14ac:dyDescent="0.25">
      <c r="B16" s="22"/>
    </row>
    <row r="17" spans="2:27" ht="15.75" x14ac:dyDescent="0.25">
      <c r="B17" s="22"/>
    </row>
    <row r="18" spans="2:27" x14ac:dyDescent="0.25">
      <c r="C18" s="2" t="s">
        <v>8</v>
      </c>
      <c r="D18" s="2"/>
      <c r="E18" s="3" t="s">
        <v>1</v>
      </c>
      <c r="F18" s="2"/>
      <c r="G18" s="16"/>
      <c r="H18" s="2"/>
      <c r="I18" s="3"/>
    </row>
    <row r="19" spans="2:27" x14ac:dyDescent="0.25">
      <c r="C19" s="2" t="s">
        <v>6</v>
      </c>
      <c r="D19" s="2"/>
      <c r="E19" s="3" t="s">
        <v>10</v>
      </c>
      <c r="F19" s="2"/>
      <c r="G19" s="3"/>
      <c r="H19" s="2"/>
      <c r="I19" s="3"/>
    </row>
    <row r="20" spans="2:27" x14ac:dyDescent="0.25">
      <c r="C20" s="7" t="s">
        <v>7</v>
      </c>
      <c r="D20" s="2"/>
      <c r="E20" s="8" t="s">
        <v>2</v>
      </c>
      <c r="F20" s="2"/>
      <c r="G20" s="6">
        <v>2014</v>
      </c>
      <c r="H20" s="2"/>
      <c r="I20" s="18">
        <v>2015</v>
      </c>
      <c r="J20" s="2"/>
      <c r="K20" s="6">
        <v>2016</v>
      </c>
      <c r="M20" s="6">
        <v>2017</v>
      </c>
      <c r="O20" s="7">
        <v>2018</v>
      </c>
      <c r="Q20" s="6">
        <v>2019</v>
      </c>
      <c r="S20" s="6">
        <v>2020</v>
      </c>
      <c r="T20" s="16"/>
      <c r="U20" s="6">
        <v>2021</v>
      </c>
      <c r="V20" s="16"/>
      <c r="W20" s="6">
        <v>2022</v>
      </c>
      <c r="X20" s="16"/>
      <c r="Y20" s="6" t="s">
        <v>5</v>
      </c>
      <c r="AA20" s="21" t="s">
        <v>20</v>
      </c>
    </row>
    <row r="21" spans="2:27" x14ac:dyDescent="0.25">
      <c r="G21" s="3"/>
      <c r="I21" s="19"/>
    </row>
    <row r="22" spans="2:27" x14ac:dyDescent="0.25">
      <c r="B22" s="14" t="s">
        <v>0</v>
      </c>
      <c r="G22" s="3"/>
      <c r="I22" s="19"/>
    </row>
    <row r="23" spans="2:27" x14ac:dyDescent="0.25">
      <c r="I23" s="19"/>
    </row>
    <row r="24" spans="2:27" x14ac:dyDescent="0.25">
      <c r="B24" s="17" t="s">
        <v>14</v>
      </c>
      <c r="C24" s="24">
        <v>8.6891999999999996</v>
      </c>
      <c r="E24" s="25">
        <v>-9978841</v>
      </c>
      <c r="G24" s="1">
        <f>E24/C24</f>
        <v>-1148418.8417806013</v>
      </c>
      <c r="I24" s="19">
        <f>E24/C24</f>
        <v>-1148418.8417806013</v>
      </c>
      <c r="K24" s="1">
        <f>E24/C24</f>
        <v>-1148418.8417806013</v>
      </c>
      <c r="M24" s="1">
        <f>E24/C24</f>
        <v>-1148418.8417806013</v>
      </c>
      <c r="O24" s="1">
        <f>E24/C24</f>
        <v>-1148418.8417806013</v>
      </c>
      <c r="Q24" s="1">
        <f>E24/C24</f>
        <v>-1148418.8417806013</v>
      </c>
      <c r="S24" s="1">
        <f>E24/C24</f>
        <v>-1148418.8417806013</v>
      </c>
      <c r="U24" s="1">
        <f>E24/C24</f>
        <v>-1148418.8417806013</v>
      </c>
      <c r="W24" s="1">
        <f>E24-SUM(G24:U24)</f>
        <v>-791490.26575518958</v>
      </c>
      <c r="Y24" s="1">
        <v>0</v>
      </c>
      <c r="AA24" s="1">
        <f>SUM(G24:Y24)</f>
        <v>-9978841</v>
      </c>
    </row>
    <row r="25" spans="2:27" x14ac:dyDescent="0.25">
      <c r="B25" s="17" t="s">
        <v>13</v>
      </c>
      <c r="C25" s="24">
        <v>8.0413999999999994</v>
      </c>
      <c r="E25" s="25">
        <v>-19127</v>
      </c>
      <c r="I25" s="19">
        <f>E25/C25</f>
        <v>-2378.5659213569779</v>
      </c>
      <c r="K25" s="1">
        <f>E25/C25</f>
        <v>-2378.5659213569779</v>
      </c>
      <c r="M25" s="1">
        <f>E25/C25</f>
        <v>-2378.5659213569779</v>
      </c>
      <c r="O25" s="1">
        <f>E25/C25</f>
        <v>-2378.5659213569779</v>
      </c>
      <c r="Q25" s="1">
        <f>E25/C25</f>
        <v>-2378.5659213569779</v>
      </c>
      <c r="S25" s="1">
        <f>E25/C25</f>
        <v>-2378.5659213569779</v>
      </c>
      <c r="U25" s="1">
        <f>E25/C25</f>
        <v>-2378.5659213569779</v>
      </c>
      <c r="W25" s="1">
        <f>E25/C25</f>
        <v>-2378.5659213569779</v>
      </c>
      <c r="Y25" s="1">
        <f t="shared" ref="Y25:Y27" si="0">E25-SUM(G25:W25)</f>
        <v>-98.472629144176608</v>
      </c>
      <c r="AA25" s="1">
        <f t="shared" ref="AA25:AA48" si="1">SUM(G25:Y25)</f>
        <v>-19127</v>
      </c>
    </row>
    <row r="26" spans="2:27" x14ac:dyDescent="0.25">
      <c r="B26" s="17" t="s">
        <v>22</v>
      </c>
      <c r="C26" s="24">
        <v>7.0221</v>
      </c>
      <c r="E26" s="25">
        <v>-713539</v>
      </c>
      <c r="I26" s="19"/>
      <c r="K26" s="1">
        <f>E26/C26</f>
        <v>-101613.33504222383</v>
      </c>
      <c r="M26" s="1">
        <f>E26/C26</f>
        <v>-101613.33504222383</v>
      </c>
      <c r="O26" s="1">
        <f>E26/C26</f>
        <v>-101613.33504222383</v>
      </c>
      <c r="Q26" s="1">
        <f>E26/C26</f>
        <v>-101613.33504222383</v>
      </c>
      <c r="S26" s="1">
        <f>E26/C26</f>
        <v>-101613.33504222383</v>
      </c>
      <c r="U26" s="1">
        <f>E26/C26</f>
        <v>-101613.33504222383</v>
      </c>
      <c r="W26" s="1">
        <f>E26/C26</f>
        <v>-101613.33504222383</v>
      </c>
      <c r="Y26" s="1">
        <f t="shared" si="0"/>
        <v>-2245.6547044332838</v>
      </c>
      <c r="AA26" s="1">
        <f t="shared" si="1"/>
        <v>-713539</v>
      </c>
    </row>
    <row r="27" spans="2:27" x14ac:dyDescent="0.25">
      <c r="B27" s="17" t="s">
        <v>31</v>
      </c>
      <c r="C27" s="24">
        <v>7.0175000000000001</v>
      </c>
      <c r="E27" s="25">
        <v>205200</v>
      </c>
      <c r="I27" s="19"/>
      <c r="K27" s="23"/>
      <c r="M27" s="1">
        <f>E27/C27</f>
        <v>29241.182757392235</v>
      </c>
      <c r="O27" s="1">
        <f>E27/C27</f>
        <v>29241.182757392235</v>
      </c>
      <c r="Q27" s="1">
        <f>E27/C27</f>
        <v>29241.182757392235</v>
      </c>
      <c r="R27" s="4"/>
      <c r="S27" s="1">
        <f>E27/C27</f>
        <v>29241.182757392235</v>
      </c>
      <c r="T27" s="9"/>
      <c r="U27" s="10">
        <f>E27/C27</f>
        <v>29241.182757392235</v>
      </c>
      <c r="V27" s="10"/>
      <c r="W27" s="10">
        <f>E27/C27</f>
        <v>29241.182757392235</v>
      </c>
      <c r="X27" s="10"/>
      <c r="Y27" s="1">
        <f t="shared" si="0"/>
        <v>29752.903455646592</v>
      </c>
      <c r="Z27" s="11"/>
      <c r="AA27" s="1">
        <f t="shared" si="1"/>
        <v>205200</v>
      </c>
    </row>
    <row r="28" spans="2:27" x14ac:dyDescent="0.25">
      <c r="G28" s="13">
        <f>SUM(G24:G27)</f>
        <v>-1148418.8417806013</v>
      </c>
      <c r="H28" s="13"/>
      <c r="I28" s="13">
        <f t="shared" ref="I28:AA28" si="2">SUM(I24:I27)</f>
        <v>-1150797.4077019582</v>
      </c>
      <c r="J28" s="13"/>
      <c r="K28" s="13">
        <f t="shared" si="2"/>
        <v>-1252410.742744182</v>
      </c>
      <c r="L28" s="13"/>
      <c r="M28" s="13">
        <f t="shared" si="2"/>
        <v>-1223169.5599867897</v>
      </c>
      <c r="N28" s="13"/>
      <c r="O28" s="13">
        <f t="shared" si="2"/>
        <v>-1223169.5599867897</v>
      </c>
      <c r="P28" s="13"/>
      <c r="Q28" s="13">
        <f t="shared" si="2"/>
        <v>-1223169.5599867897</v>
      </c>
      <c r="R28" s="13"/>
      <c r="S28" s="13">
        <f t="shared" si="2"/>
        <v>-1223169.5599867897</v>
      </c>
      <c r="T28" s="13"/>
      <c r="U28" s="13">
        <f t="shared" si="2"/>
        <v>-1223169.5599867897</v>
      </c>
      <c r="V28" s="13"/>
      <c r="W28" s="13">
        <f t="shared" si="2"/>
        <v>-866240.98396137822</v>
      </c>
      <c r="X28" s="13"/>
      <c r="Y28" s="13">
        <f t="shared" si="2"/>
        <v>27408.776122069132</v>
      </c>
      <c r="Z28" s="10"/>
      <c r="AA28" s="13">
        <f t="shared" si="2"/>
        <v>-10506307</v>
      </c>
    </row>
    <row r="29" spans="2:27" x14ac:dyDescent="0.25">
      <c r="G29" s="10"/>
      <c r="H29" s="10"/>
      <c r="I29" s="20"/>
      <c r="J29" s="10"/>
      <c r="K29" s="10"/>
      <c r="L29" s="10"/>
      <c r="M29" s="10"/>
      <c r="N29" s="10"/>
      <c r="O29" s="10"/>
      <c r="AA29" s="1"/>
    </row>
    <row r="30" spans="2:27" x14ac:dyDescent="0.25">
      <c r="G30" s="10"/>
      <c r="H30" s="10"/>
      <c r="I30" s="20"/>
      <c r="J30" s="10"/>
      <c r="K30" s="10"/>
      <c r="L30" s="10"/>
      <c r="M30" s="10"/>
      <c r="N30" s="10"/>
      <c r="O30" s="10"/>
      <c r="AA30" s="1"/>
    </row>
    <row r="31" spans="2:27" x14ac:dyDescent="0.25">
      <c r="I31" s="19"/>
      <c r="O31" s="1"/>
      <c r="AA31" s="1"/>
    </row>
    <row r="32" spans="2:27" x14ac:dyDescent="0.25">
      <c r="I32" s="19"/>
      <c r="AA32" s="1"/>
    </row>
    <row r="33" spans="2:27" x14ac:dyDescent="0.25">
      <c r="B33" s="17" t="s">
        <v>11</v>
      </c>
      <c r="C33" s="24">
        <v>4.6891999999999996</v>
      </c>
      <c r="E33" s="25">
        <v>0</v>
      </c>
      <c r="G33" s="1">
        <f>E33/C33</f>
        <v>0</v>
      </c>
      <c r="I33" s="19">
        <f>E33/C33</f>
        <v>0</v>
      </c>
      <c r="K33" s="1">
        <f>E33/C33</f>
        <v>0</v>
      </c>
      <c r="M33" s="1">
        <f>E33/C33</f>
        <v>0</v>
      </c>
      <c r="O33" s="1">
        <f>E33-SUM(G33:M33)</f>
        <v>0</v>
      </c>
      <c r="Q33" s="1">
        <v>0</v>
      </c>
      <c r="S33" s="1">
        <v>0</v>
      </c>
      <c r="U33" s="1">
        <v>0</v>
      </c>
      <c r="W33" s="1">
        <v>0</v>
      </c>
      <c r="Y33" s="1">
        <v>0</v>
      </c>
      <c r="AA33" s="1">
        <f t="shared" si="1"/>
        <v>0</v>
      </c>
    </row>
    <row r="34" spans="2:27" x14ac:dyDescent="0.25">
      <c r="B34" s="17" t="s">
        <v>12</v>
      </c>
      <c r="C34" s="24">
        <v>4.0414000000000003</v>
      </c>
      <c r="E34" s="25">
        <v>8087143</v>
      </c>
      <c r="I34" s="19">
        <f>E34/C34</f>
        <v>2001074.6276042953</v>
      </c>
      <c r="K34" s="1">
        <f>E34/C34</f>
        <v>2001074.6276042953</v>
      </c>
      <c r="M34" s="1">
        <f>E34/C34</f>
        <v>2001074.6276042953</v>
      </c>
      <c r="O34" s="1">
        <f>E34/C34</f>
        <v>2001074.6276042953</v>
      </c>
      <c r="Q34" s="1">
        <f>E34-SUM(I34:O34)</f>
        <v>82844.489582818933</v>
      </c>
      <c r="S34" s="1">
        <v>0</v>
      </c>
      <c r="U34" s="1">
        <v>0</v>
      </c>
      <c r="W34" s="1">
        <v>0</v>
      </c>
      <c r="Y34" s="1">
        <v>0</v>
      </c>
      <c r="AA34" s="1">
        <f t="shared" si="1"/>
        <v>8087143</v>
      </c>
    </row>
    <row r="35" spans="2:27" x14ac:dyDescent="0.25">
      <c r="B35" s="17" t="s">
        <v>21</v>
      </c>
      <c r="C35" s="24">
        <v>3.9912000000000001</v>
      </c>
      <c r="E35" s="25">
        <v>0</v>
      </c>
      <c r="I35" s="19"/>
      <c r="K35" s="1">
        <v>0</v>
      </c>
      <c r="M35" s="1">
        <v>0</v>
      </c>
      <c r="O35" s="1">
        <v>0</v>
      </c>
      <c r="Q35" s="1">
        <v>0</v>
      </c>
      <c r="S35" s="1">
        <v>0</v>
      </c>
      <c r="U35" s="1">
        <v>0</v>
      </c>
      <c r="W35" s="1">
        <v>0</v>
      </c>
      <c r="Y35" s="1">
        <v>0</v>
      </c>
      <c r="AA35" s="1">
        <f t="shared" si="1"/>
        <v>0</v>
      </c>
    </row>
    <row r="36" spans="2:27" x14ac:dyDescent="0.25">
      <c r="B36" s="17" t="s">
        <v>32</v>
      </c>
      <c r="C36" s="24">
        <v>3.8125</v>
      </c>
      <c r="E36" s="25">
        <v>0</v>
      </c>
      <c r="G36" s="10"/>
      <c r="H36" s="11"/>
      <c r="I36" s="20"/>
      <c r="M36" s="1">
        <v>0</v>
      </c>
      <c r="N36" s="1"/>
      <c r="O36" s="1">
        <v>0</v>
      </c>
      <c r="Q36" s="1">
        <v>0</v>
      </c>
      <c r="R36" s="4"/>
      <c r="S36" s="1">
        <v>0</v>
      </c>
      <c r="T36" s="9"/>
      <c r="U36" s="10">
        <v>0</v>
      </c>
      <c r="V36" s="10"/>
      <c r="W36" s="10">
        <v>0</v>
      </c>
      <c r="X36" s="10"/>
      <c r="Y36" s="1">
        <v>0</v>
      </c>
      <c r="Z36" s="11"/>
      <c r="AA36" s="1">
        <f t="shared" si="1"/>
        <v>0</v>
      </c>
    </row>
    <row r="37" spans="2:27" x14ac:dyDescent="0.25">
      <c r="G37" s="13">
        <f>SUM(G33:G36)</f>
        <v>0</v>
      </c>
      <c r="H37" s="13">
        <f t="shared" ref="H37:AA37" si="3">SUM(H33:H36)</f>
        <v>0</v>
      </c>
      <c r="I37" s="13">
        <f t="shared" si="3"/>
        <v>2001074.6276042953</v>
      </c>
      <c r="J37" s="13">
        <f t="shared" si="3"/>
        <v>0</v>
      </c>
      <c r="K37" s="13">
        <f t="shared" si="3"/>
        <v>2001074.6276042953</v>
      </c>
      <c r="L37" s="13">
        <f t="shared" si="3"/>
        <v>0</v>
      </c>
      <c r="M37" s="13">
        <f t="shared" si="3"/>
        <v>2001074.6276042953</v>
      </c>
      <c r="N37" s="13">
        <f t="shared" si="3"/>
        <v>0</v>
      </c>
      <c r="O37" s="13">
        <f t="shared" si="3"/>
        <v>2001074.6276042953</v>
      </c>
      <c r="P37" s="13">
        <f t="shared" si="3"/>
        <v>0</v>
      </c>
      <c r="Q37" s="13">
        <f t="shared" si="3"/>
        <v>82844.489582818933</v>
      </c>
      <c r="R37" s="13"/>
      <c r="S37" s="13">
        <f t="shared" si="3"/>
        <v>0</v>
      </c>
      <c r="T37" s="13"/>
      <c r="U37" s="13">
        <f t="shared" si="3"/>
        <v>0</v>
      </c>
      <c r="V37" s="13"/>
      <c r="W37" s="13">
        <f t="shared" si="3"/>
        <v>0</v>
      </c>
      <c r="X37" s="13"/>
      <c r="Y37" s="13">
        <f t="shared" si="3"/>
        <v>0</v>
      </c>
      <c r="Z37" s="10">
        <f t="shared" si="3"/>
        <v>0</v>
      </c>
      <c r="AA37" s="13">
        <f t="shared" si="3"/>
        <v>8087143</v>
      </c>
    </row>
    <row r="38" spans="2:27" x14ac:dyDescent="0.25">
      <c r="G38" s="10"/>
      <c r="H38" s="10"/>
      <c r="I38" s="20"/>
      <c r="J38" s="10"/>
      <c r="K38" s="10"/>
      <c r="L38" s="10"/>
      <c r="M38" s="10"/>
      <c r="N38" s="10"/>
      <c r="O38" s="10"/>
      <c r="P38" s="10"/>
      <c r="Q38" s="10"/>
      <c r="S38" s="10"/>
      <c r="T38" s="10"/>
      <c r="U38" s="10"/>
      <c r="V38" s="10"/>
      <c r="W38" s="10"/>
      <c r="X38" s="10"/>
      <c r="Y38" s="10"/>
      <c r="AA38" s="1"/>
    </row>
    <row r="39" spans="2:27" x14ac:dyDescent="0.25">
      <c r="G39" s="10"/>
      <c r="H39" s="10"/>
      <c r="I39" s="20"/>
      <c r="J39" s="10"/>
      <c r="K39" s="10"/>
      <c r="L39" s="10"/>
      <c r="M39" s="10"/>
      <c r="N39" s="10"/>
      <c r="O39" s="10"/>
      <c r="AA39" s="1"/>
    </row>
    <row r="40" spans="2:27" x14ac:dyDescent="0.25">
      <c r="G40" s="10"/>
      <c r="H40" s="10"/>
      <c r="I40" s="20"/>
      <c r="J40" s="10"/>
      <c r="K40" s="10"/>
      <c r="L40" s="10"/>
      <c r="M40" s="10"/>
      <c r="N40" s="10"/>
      <c r="O40" s="10"/>
      <c r="AA40" s="1"/>
    </row>
    <row r="41" spans="2:27" x14ac:dyDescent="0.25">
      <c r="G41" s="10"/>
      <c r="H41" s="10"/>
      <c r="I41" s="20"/>
      <c r="J41" s="10"/>
      <c r="K41" s="10"/>
      <c r="L41" s="10"/>
      <c r="M41" s="10"/>
      <c r="N41" s="10"/>
      <c r="O41" s="10"/>
      <c r="AA41" s="1"/>
    </row>
    <row r="42" spans="2:27" x14ac:dyDescent="0.25">
      <c r="B42" s="15" t="s">
        <v>3</v>
      </c>
      <c r="I42" s="19"/>
      <c r="AA42" s="1"/>
    </row>
    <row r="43" spans="2:27" x14ac:dyDescent="0.25">
      <c r="I43" s="19"/>
      <c r="AA43" s="1"/>
    </row>
    <row r="44" spans="2:27" x14ac:dyDescent="0.25">
      <c r="B44" s="17" t="s">
        <v>15</v>
      </c>
      <c r="C44" s="26">
        <v>5</v>
      </c>
      <c r="E44" s="25">
        <v>15740934</v>
      </c>
      <c r="G44" s="1">
        <f>E44/C44</f>
        <v>3148186.8</v>
      </c>
      <c r="I44" s="19">
        <f>E44/C44</f>
        <v>3148186.8</v>
      </c>
      <c r="K44" s="1">
        <f>E44/C44</f>
        <v>3148186.8</v>
      </c>
      <c r="M44" s="1">
        <f>E44/C44</f>
        <v>3148186.8</v>
      </c>
      <c r="O44" s="1">
        <f>E44/C44</f>
        <v>3148186.8</v>
      </c>
      <c r="Q44" s="1">
        <v>0</v>
      </c>
      <c r="S44" s="1">
        <v>0</v>
      </c>
      <c r="U44" s="1">
        <v>0</v>
      </c>
      <c r="W44" s="1">
        <v>0</v>
      </c>
      <c r="Y44" s="1">
        <v>0</v>
      </c>
      <c r="AA44" s="1">
        <f t="shared" si="1"/>
        <v>15740934</v>
      </c>
    </row>
    <row r="45" spans="2:27" x14ac:dyDescent="0.25">
      <c r="B45" s="17" t="s">
        <v>16</v>
      </c>
      <c r="C45" s="26">
        <v>5</v>
      </c>
      <c r="E45" s="25">
        <v>12579</v>
      </c>
      <c r="I45" s="19">
        <f>E45/C45</f>
        <v>2515.8000000000002</v>
      </c>
      <c r="K45" s="1">
        <f>E45/C45</f>
        <v>2515.8000000000002</v>
      </c>
      <c r="M45" s="1">
        <f>E45/C45</f>
        <v>2515.8000000000002</v>
      </c>
      <c r="O45" s="1">
        <f>E45/C45</f>
        <v>2515.8000000000002</v>
      </c>
      <c r="Q45" s="1">
        <f>E45/C45</f>
        <v>2515.8000000000002</v>
      </c>
      <c r="S45" s="1">
        <f>G45/E45</f>
        <v>0</v>
      </c>
      <c r="U45" s="1">
        <v>0</v>
      </c>
      <c r="W45" s="1">
        <v>0</v>
      </c>
      <c r="Y45" s="1">
        <v>0</v>
      </c>
      <c r="AA45" s="1">
        <f t="shared" si="1"/>
        <v>12579</v>
      </c>
    </row>
    <row r="46" spans="2:27" x14ac:dyDescent="0.25">
      <c r="B46" s="17" t="s">
        <v>24</v>
      </c>
      <c r="C46" s="26">
        <v>5</v>
      </c>
      <c r="E46" s="25">
        <v>-26842</v>
      </c>
      <c r="I46" s="19"/>
      <c r="K46" s="1">
        <f>E46/C46</f>
        <v>-5368.4</v>
      </c>
      <c r="M46" s="1">
        <f>E46/C46</f>
        <v>-5368.4</v>
      </c>
      <c r="O46" s="1">
        <f>E46/C46</f>
        <v>-5368.4</v>
      </c>
      <c r="Q46" s="1">
        <f>E46/C46</f>
        <v>-5368.4</v>
      </c>
      <c r="S46" s="1">
        <f>E46/C46</f>
        <v>-5368.4</v>
      </c>
      <c r="U46" s="1">
        <v>0</v>
      </c>
      <c r="W46" s="1">
        <v>0</v>
      </c>
      <c r="Y46" s="1">
        <v>0</v>
      </c>
      <c r="AA46" s="1">
        <f t="shared" si="1"/>
        <v>-26842</v>
      </c>
    </row>
    <row r="47" spans="2:27" x14ac:dyDescent="0.25">
      <c r="B47" s="17" t="s">
        <v>33</v>
      </c>
      <c r="C47" s="26">
        <v>5</v>
      </c>
      <c r="E47" s="25">
        <v>2560696</v>
      </c>
      <c r="I47" s="19"/>
      <c r="M47" s="1">
        <f>E47/C47</f>
        <v>512139.2</v>
      </c>
      <c r="O47" s="1">
        <f>E47/C47</f>
        <v>512139.2</v>
      </c>
      <c r="Q47" s="1">
        <f>E47/C47</f>
        <v>512139.2</v>
      </c>
      <c r="R47" s="4"/>
      <c r="S47" s="1">
        <f>E47/C47</f>
        <v>512139.2</v>
      </c>
      <c r="T47" s="9"/>
      <c r="U47" s="10">
        <f>E47/C47</f>
        <v>512139.2</v>
      </c>
      <c r="V47" s="10"/>
      <c r="W47" s="10">
        <v>0</v>
      </c>
      <c r="X47" s="10"/>
      <c r="Y47" s="1">
        <v>0</v>
      </c>
      <c r="AA47" s="1">
        <f t="shared" si="1"/>
        <v>2560696</v>
      </c>
    </row>
    <row r="48" spans="2:27" x14ac:dyDescent="0.25">
      <c r="G48" s="12">
        <f>SUM(G44:G47)</f>
        <v>3148186.8</v>
      </c>
      <c r="H48" s="12"/>
      <c r="I48" s="12">
        <f t="shared" ref="I48:Y48" si="4">SUM(I44:I47)</f>
        <v>3150702.5999999996</v>
      </c>
      <c r="J48" s="12"/>
      <c r="K48" s="12">
        <f t="shared" si="4"/>
        <v>3145334.1999999997</v>
      </c>
      <c r="L48" s="12"/>
      <c r="M48" s="12">
        <f t="shared" si="4"/>
        <v>3657473.4</v>
      </c>
      <c r="N48" s="12"/>
      <c r="O48" s="12">
        <f t="shared" si="4"/>
        <v>3657473.4</v>
      </c>
      <c r="P48" s="12"/>
      <c r="Q48" s="12">
        <f t="shared" si="4"/>
        <v>509286.60000000003</v>
      </c>
      <c r="R48" s="12"/>
      <c r="S48" s="12">
        <f t="shared" si="4"/>
        <v>506770.8</v>
      </c>
      <c r="T48" s="12"/>
      <c r="U48" s="12">
        <f t="shared" si="4"/>
        <v>512139.2</v>
      </c>
      <c r="V48" s="12"/>
      <c r="W48" s="12">
        <f t="shared" si="4"/>
        <v>0</v>
      </c>
      <c r="X48" s="12"/>
      <c r="Y48" s="12">
        <f t="shared" si="4"/>
        <v>0</v>
      </c>
      <c r="AA48" s="13">
        <f t="shared" si="1"/>
        <v>18287367</v>
      </c>
    </row>
  </sheetData>
  <pageMargins left="0.2" right="0" top="0.5" bottom="0.25" header="0.3" footer="0.3"/>
  <pageSetup paperSize="5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amort table</vt:lpstr>
    </vt:vector>
  </TitlesOfParts>
  <Company>TMRS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Covarrubias</dc:creator>
  <cp:lastModifiedBy>Covarrubias, Rhonda</cp:lastModifiedBy>
  <cp:lastPrinted>2016-08-15T17:52:39Z</cp:lastPrinted>
  <dcterms:created xsi:type="dcterms:W3CDTF">2015-02-02T21:37:14Z</dcterms:created>
  <dcterms:modified xsi:type="dcterms:W3CDTF">2018-06-05T22:30:40Z</dcterms:modified>
</cp:coreProperties>
</file>