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t\shared\GASB Pension Reporting\GASB 68\"/>
    </mc:Choice>
  </mc:AlternateContent>
  <xr:revisionPtr revIDLastSave="0" documentId="13_ncr:1_{CBD2DB46-D28D-4CC5-BE9C-650C0E9F82C1}" xr6:coauthVersionLast="45" xr6:coauthVersionMax="45" xr10:uidLastSave="{00000000-0000-0000-0000-000000000000}"/>
  <bookViews>
    <workbookView xWindow="1095" yWindow="450" windowWidth="26595" windowHeight="14670" xr2:uid="{00000000-000D-0000-FFFF-FFFF00000000}"/>
  </bookViews>
  <sheets>
    <sheet name="sample amort tabl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2" i="4" l="1"/>
  <c r="AC41" i="4"/>
  <c r="AC43" i="4" s="1"/>
  <c r="AG30" i="4"/>
  <c r="AA57" i="4"/>
  <c r="M52" i="4"/>
  <c r="M57" i="4" s="1"/>
  <c r="K52" i="4"/>
  <c r="K57" i="4" s="1"/>
  <c r="G57" i="4"/>
  <c r="AG56" i="4"/>
  <c r="Q57" i="4"/>
  <c r="H57" i="4"/>
  <c r="I57" i="4"/>
  <c r="J57" i="4"/>
  <c r="L57" i="4"/>
  <c r="N57" i="4"/>
  <c r="O57" i="4"/>
  <c r="P57" i="4"/>
  <c r="R57" i="4"/>
  <c r="T57" i="4"/>
  <c r="U57" i="4"/>
  <c r="V57" i="4"/>
  <c r="W57" i="4"/>
  <c r="X57" i="4"/>
  <c r="Y57" i="4"/>
  <c r="Z57" i="4"/>
  <c r="AB57" i="4"/>
  <c r="AC57" i="4"/>
  <c r="AD57" i="4"/>
  <c r="AE57" i="4"/>
  <c r="H43" i="4"/>
  <c r="J43" i="4"/>
  <c r="L43" i="4"/>
  <c r="N43" i="4"/>
  <c r="P43" i="4"/>
  <c r="R43" i="4"/>
  <c r="T43" i="4"/>
  <c r="V43" i="4"/>
  <c r="X43" i="4"/>
  <c r="Z43" i="4"/>
  <c r="AB43" i="4"/>
  <c r="AD43" i="4"/>
  <c r="H31" i="4"/>
  <c r="I31" i="4"/>
  <c r="J31" i="4"/>
  <c r="L31" i="4"/>
  <c r="N31" i="4"/>
  <c r="P31" i="4"/>
  <c r="R31" i="4"/>
  <c r="T31" i="4"/>
  <c r="V31" i="4"/>
  <c r="X31" i="4"/>
  <c r="Z31" i="4"/>
  <c r="AB31" i="4"/>
  <c r="AC31" i="4"/>
  <c r="AD31" i="4"/>
  <c r="AE31" i="4"/>
  <c r="G31" i="4"/>
  <c r="AA43" i="4" l="1"/>
  <c r="W43" i="4"/>
  <c r="U43" i="4"/>
  <c r="S43" i="4"/>
  <c r="Q43" i="4"/>
  <c r="AE43" i="4" l="1"/>
  <c r="AG55" i="4"/>
  <c r="AG41" i="4" l="1"/>
  <c r="AG39" i="4"/>
  <c r="AA27" i="4" l="1"/>
  <c r="AG53" i="4"/>
  <c r="AG29" i="4"/>
  <c r="AG38" i="4"/>
  <c r="AG40" i="4"/>
  <c r="U31" i="4"/>
  <c r="S31" i="4"/>
  <c r="Q31" i="4" l="1"/>
  <c r="AG27" i="4"/>
  <c r="Y26" i="4"/>
  <c r="AG26" i="4" s="1"/>
  <c r="AA28" i="4"/>
  <c r="AA31" i="4" s="1"/>
  <c r="AG52" i="4"/>
  <c r="AG28" i="4"/>
  <c r="AG54" i="4"/>
  <c r="S51" i="4" l="1"/>
  <c r="S57" i="4" s="1"/>
  <c r="O31" i="4" l="1"/>
  <c r="M31" i="4"/>
  <c r="K31" i="4"/>
  <c r="M36" i="4"/>
  <c r="M43" i="4" s="1"/>
  <c r="K36" i="4"/>
  <c r="K43" i="4" s="1"/>
  <c r="I36" i="4"/>
  <c r="I43" i="4" s="1"/>
  <c r="G36" i="4"/>
  <c r="G43" i="4" s="1"/>
  <c r="Y37" i="4" l="1"/>
  <c r="Y43" i="4" s="1"/>
  <c r="Y31" i="4"/>
  <c r="W31" i="4"/>
  <c r="AG51" i="4"/>
  <c r="AG57" i="4"/>
  <c r="AG50" i="4"/>
  <c r="O36" i="4"/>
  <c r="O43" i="4" s="1"/>
  <c r="AG43" i="4" s="1"/>
  <c r="AG31" i="4" l="1"/>
  <c r="AG36" i="4"/>
  <c r="AG24" i="4"/>
  <c r="AG25" i="4"/>
  <c r="AG37" i="4"/>
</calcChain>
</file>

<file path=xl/sharedStrings.xml><?xml version="1.0" encoding="utf-8"?>
<sst xmlns="http://schemas.openxmlformats.org/spreadsheetml/2006/main" count="43" uniqueCount="43">
  <si>
    <t>Due to Liabilities:</t>
  </si>
  <si>
    <t>Total (Inflow)</t>
  </si>
  <si>
    <t>Resources</t>
  </si>
  <si>
    <t>Due to Assets:</t>
  </si>
  <si>
    <t>Amortization Schedule</t>
  </si>
  <si>
    <t>Thereafter</t>
  </si>
  <si>
    <t>period (or</t>
  </si>
  <si>
    <t>amortization yrs)</t>
  </si>
  <si>
    <t>Recognition</t>
  </si>
  <si>
    <t>Deferred (Inflows)/Outflows of Resources</t>
  </si>
  <si>
    <t>or Outflow of</t>
  </si>
  <si>
    <r>
      <t xml:space="preserve">2014 difference in </t>
    </r>
    <r>
      <rPr>
        <b/>
        <sz val="10"/>
        <color rgb="FFFF0000"/>
        <rFont val="Calibri"/>
        <family val="2"/>
        <scheme val="minor"/>
      </rPr>
      <t>assumptions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</si>
  <si>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2015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</si>
  <si>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2015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</si>
  <si>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2014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</si>
  <si>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2014 deficit </t>
    </r>
    <r>
      <rPr>
        <b/>
        <sz val="10"/>
        <color rgb="FFFF0000"/>
        <rFont val="Calibri"/>
        <family val="2"/>
        <scheme val="minor"/>
      </rPr>
      <t>investment returns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</si>
  <si>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2015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</si>
  <si>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t xml:space="preserve">Each year, GRS will provide any new deferrals in the GASB Reporting package.  </t>
  </si>
  <si>
    <t xml:space="preserve">The city will also need to input the recognition period and the total amount of the (inflow)/outflow.  </t>
  </si>
  <si>
    <r>
      <t>The city will also need to add a new</t>
    </r>
    <r>
      <rPr>
        <b/>
        <sz val="12"/>
        <color rgb="FF00B0F0"/>
        <rFont val="Calibri"/>
        <family val="2"/>
        <scheme val="minor"/>
      </rPr>
      <t xml:space="preserve"> COLUMN</t>
    </r>
    <r>
      <rPr>
        <sz val="12"/>
        <color theme="1"/>
        <rFont val="Calibri"/>
        <family val="2"/>
        <scheme val="minor"/>
      </rPr>
      <t xml:space="preserve"> each year.  GASB requires disclosure of the deferrals for "five years and thereafter".</t>
    </r>
  </si>
  <si>
    <t>TOTAL ("check")</t>
  </si>
  <si>
    <r>
      <t xml:space="preserve">2016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</si>
  <si>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2016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</si>
  <si>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t>The deferral amount should then be amortized over the recognition period (column E divided by column C).</t>
  </si>
  <si>
    <r>
      <t xml:space="preserve">2016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</si>
  <si>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t>SAMPLE ONLY</t>
  </si>
  <si>
    <t>The purpose of this schedule is to assist the City in reviewing and/or re-calculating the amortization of the deferred inflows and outflows for GASB reporting purposes.</t>
  </si>
  <si>
    <t>From the GASB Reporting package, the city would need to input the recognition period and the total amount of the (inflow)/outflow of resources.</t>
  </si>
  <si>
    <r>
      <t xml:space="preserve">2017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</si>
  <si>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2017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</si>
  <si>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2017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</si>
  <si>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2018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</si>
  <si>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2018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</si>
  <si>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2018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</si>
  <si>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2019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</si>
  <si>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2019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</si>
  <si>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2019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</si>
  <si>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Each year, the city can add a new </t>
    </r>
    <r>
      <rPr>
        <b/>
        <sz val="12"/>
        <color rgb="FFFF0000"/>
        <rFont val="Calibri"/>
        <family val="2"/>
        <scheme val="minor"/>
      </rPr>
      <t>ROW</t>
    </r>
    <r>
      <rPr>
        <sz val="12"/>
        <color theme="1"/>
        <rFont val="Calibri"/>
        <family val="2"/>
        <scheme val="minor"/>
      </rPr>
      <t>, for any new deferrals that are applicable for the city  (i.e. - "2020 difference in experience", etc.)</t>
    </r>
  </si>
  <si>
    <t xml:space="preserve">As such, for the 2020 measurement date, the city will need to add a column for 2025.  From the 2020 measurement date, the city will have expense in 2020 and then </t>
  </si>
  <si>
    <t xml:space="preserve">     deferral "run-out" or amortization recognized for 2021-2025 and thereafter.</t>
  </si>
  <si>
    <r>
      <t xml:space="preserve">2020 difference in </t>
    </r>
    <r>
      <rPr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</si>
  <si>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2020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</si>
  <si>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2020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</si>
</sst>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164" fontId="0" fillId="0" borderId="3" xfId="0" applyNumberFormat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5" fillId="0" borderId="0" xfId="0" applyFont="1"/>
    <xf numFmtId="0" fontId="0" fillId="4" borderId="0" xfId="0" applyFill="1" applyAlignment="1">
      <alignment horizontal="center"/>
    </xf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0" fontId="5" fillId="4" borderId="0" xfId="0" applyFont="1" applyFill="1"/>
    <xf numFmtId="0" fontId="0" fillId="4" borderId="0" xfId="0" applyFill="1"/>
    <xf numFmtId="0" fontId="2" fillId="5" borderId="0" xfId="0" applyFont="1" applyFill="1"/>
    <xf numFmtId="166" fontId="0" fillId="0" borderId="0" xfId="1" applyNumberFormat="1" applyFont="1"/>
    <xf numFmtId="166" fontId="0" fillId="0" borderId="0" xfId="1" applyNumberFormat="1" applyFont="1" applyBorder="1"/>
    <xf numFmtId="0" fontId="0" fillId="0" borderId="1" xfId="1" applyNumberFormat="1" applyFont="1" applyBorder="1" applyAlignment="1">
      <alignment horizontal="center"/>
    </xf>
    <xf numFmtId="166" fontId="0" fillId="0" borderId="0" xfId="0" applyNumberFormat="1"/>
    <xf numFmtId="166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2" applyNumberFormat="1" applyFont="1"/>
    <xf numFmtId="166" fontId="0" fillId="0" borderId="0" xfId="2" applyNumberFormat="1" applyFont="1" applyBorder="1"/>
    <xf numFmtId="166" fontId="0" fillId="0" borderId="0" xfId="0" applyNumberFormat="1" applyBorder="1"/>
    <xf numFmtId="42" fontId="0" fillId="0" borderId="0" xfId="0" applyNumberFormat="1"/>
    <xf numFmtId="42" fontId="0" fillId="0" borderId="0" xfId="1" applyNumberFormat="1" applyFont="1"/>
    <xf numFmtId="42" fontId="0" fillId="0" borderId="0" xfId="0" applyNumberFormat="1" applyBorder="1"/>
    <xf numFmtId="42" fontId="0" fillId="0" borderId="0" xfId="1" applyNumberFormat="1" applyFont="1" applyBorder="1"/>
    <xf numFmtId="0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6" borderId="0" xfId="0" applyNumberFormat="1" applyFill="1"/>
    <xf numFmtId="164" fontId="0" fillId="6" borderId="0" xfId="0" applyNumberFormat="1" applyFill="1" applyBorder="1"/>
    <xf numFmtId="0" fontId="0" fillId="6" borderId="0" xfId="0" applyFill="1" applyBorder="1"/>
    <xf numFmtId="0" fontId="0" fillId="6" borderId="0" xfId="0" applyNumberFormat="1" applyFill="1" applyBorder="1"/>
    <xf numFmtId="0" fontId="0" fillId="6" borderId="0" xfId="0" applyNumberFormat="1" applyFill="1"/>
    <xf numFmtId="164" fontId="0" fillId="6" borderId="3" xfId="0" applyNumberFormat="1" applyFill="1" applyBorder="1"/>
    <xf numFmtId="164" fontId="0" fillId="6" borderId="3" xfId="0" applyNumberFormat="1" applyFont="1" applyFill="1" applyBorder="1"/>
    <xf numFmtId="42" fontId="0" fillId="6" borderId="0" xfId="0" applyNumberFormat="1" applyFill="1" applyBorder="1"/>
    <xf numFmtId="42" fontId="0" fillId="6" borderId="0" xfId="0" applyNumberFormat="1" applyFill="1"/>
    <xf numFmtId="164" fontId="0" fillId="0" borderId="0" xfId="0" applyNumberFormat="1" applyFill="1"/>
    <xf numFmtId="42" fontId="0" fillId="0" borderId="0" xfId="2" applyNumberFormat="1" applyFont="1" applyFill="1"/>
    <xf numFmtId="42" fontId="0" fillId="0" borderId="0" xfId="0" applyNumberFormat="1" applyFill="1"/>
    <xf numFmtId="42" fontId="0" fillId="0" borderId="0" xfId="1" applyNumberFormat="1" applyFont="1" applyFill="1"/>
    <xf numFmtId="164" fontId="0" fillId="0" borderId="0" xfId="0" applyNumberFormat="1" applyFill="1" applyBorder="1"/>
    <xf numFmtId="42" fontId="0" fillId="0" borderId="0" xfId="0" applyNumberFormat="1" applyFill="1" applyBorder="1"/>
    <xf numFmtId="42" fontId="0" fillId="0" borderId="0" xfId="1" applyNumberFormat="1" applyFont="1" applyFill="1" applyBorder="1"/>
    <xf numFmtId="0" fontId="0" fillId="0" borderId="0" xfId="0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57"/>
  <sheetViews>
    <sheetView tabSelected="1" workbookViewId="0">
      <selection activeCell="AG46" sqref="AG46"/>
    </sheetView>
  </sheetViews>
  <sheetFormatPr defaultRowHeight="15" x14ac:dyDescent="0.25"/>
  <cols>
    <col min="1" max="1" width="3" customWidth="1"/>
    <col min="2" max="2" width="42.140625" customWidth="1"/>
    <col min="3" max="3" width="16.42578125" style="2" customWidth="1"/>
    <col min="4" max="4" width="2.140625" customWidth="1"/>
    <col min="5" max="5" width="13.7109375" style="1" customWidth="1"/>
    <col min="6" max="6" width="2.140625" customWidth="1"/>
    <col min="7" max="7" width="13.28515625" style="1" customWidth="1"/>
    <col min="8" max="8" width="2.140625" customWidth="1"/>
    <col min="9" max="9" width="12.7109375" style="1" customWidth="1"/>
    <col min="10" max="10" width="2.28515625" customWidth="1"/>
    <col min="11" max="11" width="12" style="1" customWidth="1"/>
    <col min="12" max="12" width="2.42578125" customWidth="1"/>
    <col min="13" max="13" width="13.140625" style="1" customWidth="1"/>
    <col min="14" max="14" width="2.42578125" customWidth="1"/>
    <col min="15" max="15" width="14.5703125" customWidth="1"/>
    <col min="16" max="16" width="2.5703125" customWidth="1"/>
    <col min="17" max="17" width="13.5703125" style="1" customWidth="1"/>
    <col min="18" max="18" width="2.5703125" customWidth="1"/>
    <col min="19" max="19" width="13.140625" style="1" customWidth="1"/>
    <col min="20" max="20" width="1.7109375" style="1" customWidth="1"/>
    <col min="21" max="21" width="12.85546875" style="1" customWidth="1"/>
    <col min="22" max="22" width="1.7109375" style="1" customWidth="1"/>
    <col min="23" max="23" width="12.28515625" style="1" customWidth="1"/>
    <col min="24" max="24" width="1.7109375" style="1" customWidth="1"/>
    <col min="25" max="25" width="10.140625" style="25" customWidth="1"/>
    <col min="26" max="26" width="1.7109375" style="28" customWidth="1"/>
    <col min="27" max="27" width="11.140625" style="25" customWidth="1"/>
    <col min="28" max="28" width="1.42578125" style="25" customWidth="1"/>
    <col min="29" max="29" width="11" style="25" customWidth="1"/>
    <col min="30" max="30" width="1.7109375" style="28" customWidth="1"/>
    <col min="31" max="31" width="12.5703125" style="28" customWidth="1"/>
    <col min="32" max="32" width="1.85546875" customWidth="1"/>
    <col min="33" max="33" width="15.42578125" customWidth="1"/>
  </cols>
  <sheetData>
    <row r="1" spans="2:13" ht="15.75" x14ac:dyDescent="0.25">
      <c r="B1" s="24" t="s">
        <v>25</v>
      </c>
    </row>
    <row r="2" spans="2:13" ht="15.75" x14ac:dyDescent="0.25">
      <c r="B2" s="5" t="s">
        <v>4</v>
      </c>
    </row>
    <row r="3" spans="2:13" ht="15.75" x14ac:dyDescent="0.25">
      <c r="B3" s="5" t="s">
        <v>9</v>
      </c>
    </row>
    <row r="4" spans="2:13" ht="15.75" x14ac:dyDescent="0.25">
      <c r="B4" s="5"/>
    </row>
    <row r="5" spans="2:13" ht="15.75" x14ac:dyDescent="0.25">
      <c r="B5" s="18" t="s">
        <v>26</v>
      </c>
    </row>
    <row r="6" spans="2:13" ht="15.75" x14ac:dyDescent="0.25">
      <c r="B6" s="18" t="s">
        <v>17</v>
      </c>
    </row>
    <row r="7" spans="2:13" ht="15.75" x14ac:dyDescent="0.25">
      <c r="B7" s="22" t="s">
        <v>27</v>
      </c>
      <c r="C7" s="19"/>
      <c r="D7" s="23"/>
      <c r="E7" s="20"/>
      <c r="F7" s="23"/>
      <c r="G7" s="20"/>
      <c r="H7" s="23"/>
      <c r="I7" s="20"/>
      <c r="J7" s="23"/>
      <c r="K7" s="20"/>
      <c r="L7" s="23"/>
      <c r="M7" s="20"/>
    </row>
    <row r="8" spans="2:13" ht="15.75" x14ac:dyDescent="0.25">
      <c r="B8" s="18"/>
    </row>
    <row r="9" spans="2:13" ht="15.75" x14ac:dyDescent="0.25">
      <c r="B9" s="18" t="s">
        <v>37</v>
      </c>
    </row>
    <row r="10" spans="2:13" ht="15.75" x14ac:dyDescent="0.25">
      <c r="B10" s="18" t="s">
        <v>18</v>
      </c>
    </row>
    <row r="11" spans="2:13" ht="15.75" x14ac:dyDescent="0.25">
      <c r="B11" s="18" t="s">
        <v>23</v>
      </c>
    </row>
    <row r="12" spans="2:13" ht="15.75" x14ac:dyDescent="0.25">
      <c r="B12" s="18"/>
    </row>
    <row r="13" spans="2:13" ht="15.75" x14ac:dyDescent="0.25">
      <c r="B13" s="18" t="s">
        <v>19</v>
      </c>
    </row>
    <row r="14" spans="2:13" ht="15.75" x14ac:dyDescent="0.25">
      <c r="B14" s="18" t="s">
        <v>38</v>
      </c>
    </row>
    <row r="15" spans="2:13" ht="15.75" x14ac:dyDescent="0.25">
      <c r="B15" s="18" t="s">
        <v>39</v>
      </c>
    </row>
    <row r="16" spans="2:13" ht="15.75" x14ac:dyDescent="0.25">
      <c r="B16" s="18"/>
    </row>
    <row r="17" spans="2:33" ht="15.75" x14ac:dyDescent="0.25">
      <c r="B17" s="18"/>
    </row>
    <row r="18" spans="2:33" x14ac:dyDescent="0.25">
      <c r="C18" s="2" t="s">
        <v>8</v>
      </c>
      <c r="D18" s="2"/>
      <c r="E18" s="3" t="s">
        <v>1</v>
      </c>
      <c r="F18" s="2"/>
      <c r="G18" s="15"/>
      <c r="H18" s="2"/>
      <c r="I18" s="3"/>
    </row>
    <row r="19" spans="2:33" x14ac:dyDescent="0.25">
      <c r="C19" s="2" t="s">
        <v>6</v>
      </c>
      <c r="D19" s="2"/>
      <c r="E19" s="3" t="s">
        <v>10</v>
      </c>
      <c r="F19" s="2"/>
      <c r="G19" s="3"/>
      <c r="H19" s="2"/>
      <c r="I19" s="3"/>
    </row>
    <row r="20" spans="2:33" x14ac:dyDescent="0.25">
      <c r="C20" s="7" t="s">
        <v>7</v>
      </c>
      <c r="D20" s="2"/>
      <c r="E20" s="8" t="s">
        <v>2</v>
      </c>
      <c r="F20" s="2"/>
      <c r="G20" s="38">
        <v>2014</v>
      </c>
      <c r="H20" s="39"/>
      <c r="I20" s="38">
        <v>2015</v>
      </c>
      <c r="J20" s="39"/>
      <c r="K20" s="38">
        <v>2016</v>
      </c>
      <c r="L20" s="40"/>
      <c r="M20" s="38">
        <v>2017</v>
      </c>
      <c r="N20" s="40"/>
      <c r="O20" s="41">
        <v>2018</v>
      </c>
      <c r="P20" s="40"/>
      <c r="Q20" s="38">
        <v>2019</v>
      </c>
      <c r="S20" s="6">
        <v>2020</v>
      </c>
      <c r="T20" s="15"/>
      <c r="U20" s="6">
        <v>2021</v>
      </c>
      <c r="V20" s="15"/>
      <c r="W20" s="6">
        <v>2022</v>
      </c>
      <c r="X20" s="15"/>
      <c r="Y20" s="27">
        <v>2023</v>
      </c>
      <c r="Z20" s="15"/>
      <c r="AA20" s="27">
        <v>2024</v>
      </c>
      <c r="AB20" s="27"/>
      <c r="AC20" s="27">
        <v>2025</v>
      </c>
      <c r="AD20" s="29"/>
      <c r="AE20" s="30" t="s">
        <v>5</v>
      </c>
      <c r="AG20" s="17" t="s">
        <v>20</v>
      </c>
    </row>
    <row r="21" spans="2:33" x14ac:dyDescent="0.25">
      <c r="G21" s="42"/>
      <c r="H21" s="40"/>
      <c r="I21" s="43"/>
      <c r="J21" s="40"/>
      <c r="K21" s="43"/>
      <c r="L21" s="40"/>
      <c r="M21" s="43"/>
      <c r="N21" s="40"/>
      <c r="O21" s="40"/>
      <c r="P21" s="40"/>
      <c r="Q21" s="43"/>
    </row>
    <row r="22" spans="2:33" x14ac:dyDescent="0.25">
      <c r="B22" s="13" t="s">
        <v>0</v>
      </c>
      <c r="G22" s="42"/>
      <c r="H22" s="40"/>
      <c r="I22" s="43"/>
      <c r="J22" s="40"/>
      <c r="K22" s="43"/>
      <c r="L22" s="40"/>
      <c r="M22" s="43"/>
      <c r="N22" s="40"/>
      <c r="O22" s="40"/>
      <c r="P22" s="40"/>
      <c r="Q22" s="43"/>
    </row>
    <row r="23" spans="2:33" x14ac:dyDescent="0.25">
      <c r="G23" s="43"/>
      <c r="H23" s="40"/>
      <c r="I23" s="43"/>
      <c r="J23" s="40"/>
      <c r="K23" s="43"/>
      <c r="L23" s="40"/>
      <c r="M23" s="43"/>
      <c r="N23" s="40"/>
      <c r="O23" s="40"/>
      <c r="P23" s="40"/>
      <c r="Q23" s="43"/>
    </row>
    <row r="24" spans="2:33" x14ac:dyDescent="0.25">
      <c r="B24" s="16" t="s">
        <v>14</v>
      </c>
      <c r="C24" s="19">
        <v>8.6891999999999996</v>
      </c>
      <c r="E24" s="20">
        <v>-9978841</v>
      </c>
      <c r="G24" s="43">
        <v>-1148419</v>
      </c>
      <c r="H24" s="43"/>
      <c r="I24" s="43">
        <v>-1148419</v>
      </c>
      <c r="J24" s="43"/>
      <c r="K24" s="43">
        <v>-1148419</v>
      </c>
      <c r="L24" s="43"/>
      <c r="M24" s="43">
        <v>-1148419</v>
      </c>
      <c r="N24" s="43"/>
      <c r="O24" s="43">
        <v>-1148419</v>
      </c>
      <c r="P24" s="43"/>
      <c r="Q24" s="43">
        <v>-1148419</v>
      </c>
      <c r="R24" s="52"/>
      <c r="S24" s="52">
        <v>-1148419</v>
      </c>
      <c r="T24" s="52"/>
      <c r="U24" s="52">
        <v>-1148419</v>
      </c>
      <c r="V24" s="52"/>
      <c r="W24" s="52">
        <v>-791489</v>
      </c>
      <c r="X24" s="52"/>
      <c r="Y24" s="53">
        <v>0</v>
      </c>
      <c r="Z24" s="54"/>
      <c r="AA24" s="55">
        <v>0</v>
      </c>
      <c r="AB24" s="55"/>
      <c r="AC24" s="55">
        <v>0</v>
      </c>
      <c r="AD24" s="34"/>
      <c r="AE24" s="34">
        <v>0</v>
      </c>
      <c r="AG24" s="1">
        <f t="shared" ref="AG24:AG31" si="0">SUM(G24:AE24)</f>
        <v>-9978841</v>
      </c>
    </row>
    <row r="25" spans="2:33" x14ac:dyDescent="0.25">
      <c r="B25" s="16" t="s">
        <v>13</v>
      </c>
      <c r="C25" s="19">
        <v>8.0413999999999994</v>
      </c>
      <c r="E25" s="20">
        <v>-19127</v>
      </c>
      <c r="G25" s="43"/>
      <c r="H25" s="40"/>
      <c r="I25" s="43">
        <v>-2379</v>
      </c>
      <c r="J25" s="43"/>
      <c r="K25" s="43">
        <v>-2379</v>
      </c>
      <c r="L25" s="43"/>
      <c r="M25" s="43">
        <v>-2379</v>
      </c>
      <c r="N25" s="43"/>
      <c r="O25" s="43">
        <v>-2379</v>
      </c>
      <c r="P25" s="43"/>
      <c r="Q25" s="43">
        <v>-2379</v>
      </c>
      <c r="R25" s="52"/>
      <c r="S25" s="52">
        <v>-2379</v>
      </c>
      <c r="T25" s="52"/>
      <c r="U25" s="52">
        <v>-2379</v>
      </c>
      <c r="V25" s="52"/>
      <c r="W25" s="52">
        <v>-2379</v>
      </c>
      <c r="X25" s="52"/>
      <c r="Y25" s="53">
        <v>-95</v>
      </c>
      <c r="Z25" s="54"/>
      <c r="AA25" s="55">
        <v>0</v>
      </c>
      <c r="AB25" s="55"/>
      <c r="AC25" s="55">
        <v>0</v>
      </c>
      <c r="AD25" s="34"/>
      <c r="AE25" s="34">
        <v>0</v>
      </c>
      <c r="AG25" s="1">
        <f t="shared" si="0"/>
        <v>-19127</v>
      </c>
    </row>
    <row r="26" spans="2:33" x14ac:dyDescent="0.25">
      <c r="B26" s="16" t="s">
        <v>22</v>
      </c>
      <c r="C26" s="19">
        <v>7.0221</v>
      </c>
      <c r="E26" s="20">
        <v>-713539</v>
      </c>
      <c r="G26" s="43"/>
      <c r="H26" s="40"/>
      <c r="I26" s="43"/>
      <c r="J26" s="40"/>
      <c r="K26" s="43">
        <v>-101613</v>
      </c>
      <c r="L26" s="43"/>
      <c r="M26" s="43">
        <v>-101613</v>
      </c>
      <c r="N26" s="43"/>
      <c r="O26" s="43">
        <v>-101613</v>
      </c>
      <c r="P26" s="43"/>
      <c r="Q26" s="43">
        <v>-101613</v>
      </c>
      <c r="R26" s="52"/>
      <c r="S26" s="52">
        <v>-101613</v>
      </c>
      <c r="T26" s="52"/>
      <c r="U26" s="52">
        <v>-101613</v>
      </c>
      <c r="V26" s="52"/>
      <c r="W26" s="52">
        <v>-101613</v>
      </c>
      <c r="X26" s="52"/>
      <c r="Y26" s="53">
        <f>E26-SUM(G26:W26)</f>
        <v>-2248</v>
      </c>
      <c r="Z26" s="54"/>
      <c r="AA26" s="55">
        <v>0</v>
      </c>
      <c r="AB26" s="55"/>
      <c r="AC26" s="55">
        <v>0</v>
      </c>
      <c r="AD26" s="34"/>
      <c r="AE26" s="34">
        <v>0</v>
      </c>
      <c r="AG26" s="1">
        <f t="shared" si="0"/>
        <v>-713539</v>
      </c>
    </row>
    <row r="27" spans="2:33" x14ac:dyDescent="0.25">
      <c r="B27" s="16" t="s">
        <v>28</v>
      </c>
      <c r="C27" s="19">
        <v>7.0175000000000001</v>
      </c>
      <c r="E27" s="20">
        <v>205200</v>
      </c>
      <c r="G27" s="44"/>
      <c r="H27" s="45"/>
      <c r="I27" s="44"/>
      <c r="J27" s="45"/>
      <c r="K27" s="46"/>
      <c r="L27" s="45"/>
      <c r="M27" s="44">
        <v>29241</v>
      </c>
      <c r="N27" s="44"/>
      <c r="O27" s="44">
        <v>29241</v>
      </c>
      <c r="P27" s="44"/>
      <c r="Q27" s="44">
        <v>29241</v>
      </c>
      <c r="R27" s="56"/>
      <c r="S27" s="56">
        <v>29241</v>
      </c>
      <c r="T27" s="56"/>
      <c r="U27" s="56">
        <v>29241</v>
      </c>
      <c r="V27" s="56"/>
      <c r="W27" s="56">
        <v>29241</v>
      </c>
      <c r="X27" s="56"/>
      <c r="Y27" s="56">
        <v>29241</v>
      </c>
      <c r="Z27" s="57"/>
      <c r="AA27" s="58">
        <f>E27-SUM(M27:Y27)</f>
        <v>513</v>
      </c>
      <c r="AB27" s="58"/>
      <c r="AC27" s="58">
        <v>0</v>
      </c>
      <c r="AD27" s="36"/>
      <c r="AE27" s="36">
        <v>0</v>
      </c>
      <c r="AF27" s="11"/>
      <c r="AG27" s="10">
        <f t="shared" si="0"/>
        <v>205200</v>
      </c>
    </row>
    <row r="28" spans="2:33" x14ac:dyDescent="0.25">
      <c r="B28" s="16" t="s">
        <v>31</v>
      </c>
      <c r="C28" s="19">
        <v>6.9810999999999996</v>
      </c>
      <c r="E28" s="20">
        <v>105220</v>
      </c>
      <c r="G28" s="43"/>
      <c r="H28" s="40"/>
      <c r="I28" s="43"/>
      <c r="J28" s="40"/>
      <c r="K28" s="47"/>
      <c r="L28" s="40"/>
      <c r="M28" s="43"/>
      <c r="N28" s="40"/>
      <c r="O28" s="43">
        <v>15072</v>
      </c>
      <c r="P28" s="43"/>
      <c r="Q28" s="43">
        <v>15072</v>
      </c>
      <c r="R28" s="52"/>
      <c r="S28" s="52">
        <v>15072</v>
      </c>
      <c r="T28" s="52"/>
      <c r="U28" s="52">
        <v>15072</v>
      </c>
      <c r="V28" s="52"/>
      <c r="W28" s="52">
        <v>15072</v>
      </c>
      <c r="X28" s="52"/>
      <c r="Y28" s="52">
        <v>15072</v>
      </c>
      <c r="Z28" s="57"/>
      <c r="AA28" s="54">
        <f>E28-SUM(O28:Y28)</f>
        <v>14788</v>
      </c>
      <c r="AB28" s="54"/>
      <c r="AC28" s="54">
        <v>0</v>
      </c>
      <c r="AD28" s="36"/>
      <c r="AE28" s="34">
        <v>0</v>
      </c>
      <c r="AF28" s="11"/>
      <c r="AG28" s="1">
        <f t="shared" si="0"/>
        <v>105220</v>
      </c>
    </row>
    <row r="29" spans="2:33" x14ac:dyDescent="0.25">
      <c r="B29" s="16" t="s">
        <v>34</v>
      </c>
      <c r="C29" s="19">
        <v>6.5121000000000002</v>
      </c>
      <c r="E29" s="20">
        <v>-45126</v>
      </c>
      <c r="G29" s="43"/>
      <c r="H29" s="40"/>
      <c r="I29" s="43"/>
      <c r="J29" s="40"/>
      <c r="K29" s="47"/>
      <c r="L29" s="40"/>
      <c r="M29" s="43"/>
      <c r="N29" s="40"/>
      <c r="O29" s="43"/>
      <c r="P29" s="40"/>
      <c r="Q29" s="44">
        <v>-6930</v>
      </c>
      <c r="R29" s="59"/>
      <c r="S29" s="56">
        <v>-6930</v>
      </c>
      <c r="T29" s="56"/>
      <c r="U29" s="56">
        <v>-6930</v>
      </c>
      <c r="V29" s="56"/>
      <c r="W29" s="56">
        <v>-6930</v>
      </c>
      <c r="X29" s="56"/>
      <c r="Y29" s="57">
        <v>-6930</v>
      </c>
      <c r="Z29" s="57"/>
      <c r="AA29" s="57">
        <v>-6930</v>
      </c>
      <c r="AB29" s="57"/>
      <c r="AC29" s="57">
        <v>-3546</v>
      </c>
      <c r="AD29" s="36"/>
      <c r="AE29" s="36">
        <v>0</v>
      </c>
      <c r="AF29" s="11"/>
      <c r="AG29" s="1">
        <f t="shared" si="0"/>
        <v>-45126</v>
      </c>
    </row>
    <row r="30" spans="2:33" x14ac:dyDescent="0.25">
      <c r="B30" s="16" t="s">
        <v>40</v>
      </c>
      <c r="C30" s="21">
        <v>7.8849999999999998</v>
      </c>
      <c r="E30" s="20">
        <v>334685</v>
      </c>
      <c r="G30" s="43"/>
      <c r="H30" s="40"/>
      <c r="I30" s="43"/>
      <c r="J30" s="40"/>
      <c r="K30" s="47"/>
      <c r="L30" s="40"/>
      <c r="M30" s="43"/>
      <c r="N30" s="40"/>
      <c r="O30" s="43"/>
      <c r="P30" s="40"/>
      <c r="Q30" s="43">
        <v>0</v>
      </c>
      <c r="R30" s="4"/>
      <c r="S30" s="1">
        <v>42445</v>
      </c>
      <c r="T30" s="9"/>
      <c r="U30" s="10">
        <v>42445</v>
      </c>
      <c r="V30" s="10"/>
      <c r="W30" s="10">
        <v>42445</v>
      </c>
      <c r="X30" s="10"/>
      <c r="Y30" s="36">
        <v>42445</v>
      </c>
      <c r="Z30" s="36"/>
      <c r="AA30" s="36">
        <v>42445</v>
      </c>
      <c r="AB30" s="36"/>
      <c r="AC30" s="36">
        <v>42455</v>
      </c>
      <c r="AD30" s="36"/>
      <c r="AE30" s="34">
        <v>80005</v>
      </c>
      <c r="AF30" s="11"/>
      <c r="AG30" s="1">
        <f t="shared" si="0"/>
        <v>334685</v>
      </c>
    </row>
    <row r="31" spans="2:33" x14ac:dyDescent="0.25">
      <c r="G31" s="48">
        <f>SUM(G24:G30)</f>
        <v>-1148419</v>
      </c>
      <c r="H31" s="48">
        <f t="shared" ref="H31:AE31" si="1">SUM(H24:H30)</f>
        <v>0</v>
      </c>
      <c r="I31" s="48">
        <f t="shared" si="1"/>
        <v>-1150798</v>
      </c>
      <c r="J31" s="48">
        <f t="shared" si="1"/>
        <v>0</v>
      </c>
      <c r="K31" s="48">
        <f t="shared" si="1"/>
        <v>-1252411</v>
      </c>
      <c r="L31" s="48">
        <f t="shared" si="1"/>
        <v>0</v>
      </c>
      <c r="M31" s="48">
        <f t="shared" si="1"/>
        <v>-1223170</v>
      </c>
      <c r="N31" s="48">
        <f t="shared" si="1"/>
        <v>0</v>
      </c>
      <c r="O31" s="48">
        <f t="shared" si="1"/>
        <v>-1208098</v>
      </c>
      <c r="P31" s="48">
        <f t="shared" si="1"/>
        <v>0</v>
      </c>
      <c r="Q31" s="48">
        <f t="shared" si="1"/>
        <v>-1215028</v>
      </c>
      <c r="R31" s="48">
        <f t="shared" si="1"/>
        <v>0</v>
      </c>
      <c r="S31" s="48">
        <f t="shared" si="1"/>
        <v>-1172583</v>
      </c>
      <c r="T31" s="48">
        <f t="shared" si="1"/>
        <v>0</v>
      </c>
      <c r="U31" s="48">
        <f t="shared" si="1"/>
        <v>-1172583</v>
      </c>
      <c r="V31" s="48">
        <f t="shared" si="1"/>
        <v>0</v>
      </c>
      <c r="W31" s="48">
        <f t="shared" si="1"/>
        <v>-815653</v>
      </c>
      <c r="X31" s="48">
        <f t="shared" si="1"/>
        <v>0</v>
      </c>
      <c r="Y31" s="48">
        <f t="shared" si="1"/>
        <v>77485</v>
      </c>
      <c r="Z31" s="48">
        <f t="shared" si="1"/>
        <v>0</v>
      </c>
      <c r="AA31" s="48">
        <f t="shared" si="1"/>
        <v>50816</v>
      </c>
      <c r="AB31" s="48">
        <f t="shared" si="1"/>
        <v>0</v>
      </c>
      <c r="AC31" s="48">
        <f t="shared" si="1"/>
        <v>38909</v>
      </c>
      <c r="AD31" s="48">
        <f t="shared" si="1"/>
        <v>0</v>
      </c>
      <c r="AE31" s="48">
        <f t="shared" si="1"/>
        <v>80005</v>
      </c>
      <c r="AF31" s="10"/>
      <c r="AG31" s="12">
        <f t="shared" si="0"/>
        <v>-10111528</v>
      </c>
    </row>
    <row r="32" spans="2:33" x14ac:dyDescent="0.25">
      <c r="G32" s="44"/>
      <c r="H32" s="44"/>
      <c r="I32" s="44"/>
      <c r="J32" s="44"/>
      <c r="K32" s="44"/>
      <c r="L32" s="44"/>
      <c r="M32" s="44"/>
      <c r="N32" s="44"/>
      <c r="O32" s="44"/>
      <c r="P32" s="40"/>
      <c r="Q32" s="43"/>
      <c r="AG32" s="1"/>
    </row>
    <row r="33" spans="2:33" x14ac:dyDescent="0.25">
      <c r="G33" s="44"/>
      <c r="H33" s="44"/>
      <c r="I33" s="44"/>
      <c r="J33" s="44"/>
      <c r="K33" s="44"/>
      <c r="L33" s="44"/>
      <c r="M33" s="44"/>
      <c r="N33" s="44"/>
      <c r="O33" s="44"/>
      <c r="P33" s="40"/>
      <c r="Q33" s="43"/>
      <c r="AG33" s="1"/>
    </row>
    <row r="34" spans="2:33" x14ac:dyDescent="0.25">
      <c r="G34" s="43"/>
      <c r="H34" s="40"/>
      <c r="I34" s="43"/>
      <c r="J34" s="40"/>
      <c r="K34" s="43"/>
      <c r="L34" s="40"/>
      <c r="M34" s="43"/>
      <c r="N34" s="40"/>
      <c r="O34" s="43"/>
      <c r="P34" s="40"/>
      <c r="Q34" s="43"/>
      <c r="AG34" s="1"/>
    </row>
    <row r="35" spans="2:33" x14ac:dyDescent="0.25">
      <c r="G35" s="43"/>
      <c r="H35" s="40"/>
      <c r="I35" s="43"/>
      <c r="J35" s="40"/>
      <c r="K35" s="43"/>
      <c r="L35" s="40"/>
      <c r="M35" s="43"/>
      <c r="N35" s="40"/>
      <c r="O35" s="40"/>
      <c r="P35" s="40"/>
      <c r="Q35" s="43"/>
      <c r="AG35" s="1"/>
    </row>
    <row r="36" spans="2:33" x14ac:dyDescent="0.25">
      <c r="B36" s="16" t="s">
        <v>11</v>
      </c>
      <c r="C36" s="19">
        <v>8.6891999999999996</v>
      </c>
      <c r="E36" s="20">
        <v>0</v>
      </c>
      <c r="G36" s="43">
        <f>E36/C36</f>
        <v>0</v>
      </c>
      <c r="H36" s="40"/>
      <c r="I36" s="43">
        <f>E36/C36</f>
        <v>0</v>
      </c>
      <c r="J36" s="40"/>
      <c r="K36" s="43">
        <f>E36/C36</f>
        <v>0</v>
      </c>
      <c r="L36" s="40"/>
      <c r="M36" s="43">
        <f>E36/C36</f>
        <v>0</v>
      </c>
      <c r="N36" s="40"/>
      <c r="O36" s="43">
        <f>E36-SUM(G36:M36)</f>
        <v>0</v>
      </c>
      <c r="P36" s="40"/>
      <c r="Q36" s="43">
        <v>0</v>
      </c>
      <c r="S36" s="1">
        <v>0</v>
      </c>
      <c r="U36" s="1">
        <v>0</v>
      </c>
      <c r="W36" s="1">
        <v>0</v>
      </c>
      <c r="Y36" s="34">
        <v>0</v>
      </c>
      <c r="Z36" s="34"/>
      <c r="AA36" s="35">
        <v>0</v>
      </c>
      <c r="AB36" s="35"/>
      <c r="AC36" s="35">
        <v>0</v>
      </c>
      <c r="AD36" s="34"/>
      <c r="AE36" s="34">
        <v>0</v>
      </c>
      <c r="AG36" s="1">
        <f t="shared" ref="AG36:AG43" si="2">SUM(G36:AE36)</f>
        <v>0</v>
      </c>
    </row>
    <row r="37" spans="2:33" x14ac:dyDescent="0.25">
      <c r="B37" s="16" t="s">
        <v>12</v>
      </c>
      <c r="C37" s="19">
        <v>8.0413999999999994</v>
      </c>
      <c r="E37" s="20">
        <v>8087143</v>
      </c>
      <c r="G37" s="43"/>
      <c r="H37" s="40"/>
      <c r="I37" s="43">
        <v>1005688</v>
      </c>
      <c r="J37" s="43"/>
      <c r="K37" s="43">
        <v>1005688</v>
      </c>
      <c r="L37" s="43"/>
      <c r="M37" s="43">
        <v>1005688</v>
      </c>
      <c r="N37" s="43"/>
      <c r="O37" s="43">
        <v>1005688</v>
      </c>
      <c r="P37" s="43"/>
      <c r="Q37" s="43">
        <v>1005688</v>
      </c>
      <c r="R37" s="52"/>
      <c r="S37" s="52">
        <v>1005688</v>
      </c>
      <c r="T37" s="52"/>
      <c r="U37" s="52">
        <v>1005688</v>
      </c>
      <c r="V37" s="52"/>
      <c r="W37" s="52">
        <v>1005688</v>
      </c>
      <c r="Y37" s="34">
        <f>E37-SUM(I37:W37)</f>
        <v>41639</v>
      </c>
      <c r="Z37" s="34"/>
      <c r="AA37" s="35">
        <v>0</v>
      </c>
      <c r="AB37" s="35"/>
      <c r="AC37" s="35">
        <v>0</v>
      </c>
      <c r="AD37" s="34"/>
      <c r="AE37" s="34">
        <v>0</v>
      </c>
      <c r="AG37" s="1">
        <f t="shared" si="2"/>
        <v>8087143</v>
      </c>
    </row>
    <row r="38" spans="2:33" x14ac:dyDescent="0.25">
      <c r="B38" s="16" t="s">
        <v>21</v>
      </c>
      <c r="C38" s="19">
        <v>7.0221</v>
      </c>
      <c r="E38" s="20">
        <v>0</v>
      </c>
      <c r="G38" s="43"/>
      <c r="H38" s="40"/>
      <c r="I38" s="43"/>
      <c r="J38" s="40"/>
      <c r="K38" s="43">
        <v>0</v>
      </c>
      <c r="L38" s="40"/>
      <c r="M38" s="43">
        <v>0</v>
      </c>
      <c r="N38" s="40"/>
      <c r="O38" s="43">
        <v>0</v>
      </c>
      <c r="P38" s="40"/>
      <c r="Q38" s="43">
        <v>0</v>
      </c>
      <c r="S38" s="1">
        <v>0</v>
      </c>
      <c r="U38" s="1">
        <v>0</v>
      </c>
      <c r="W38" s="1">
        <v>0</v>
      </c>
      <c r="Y38" s="34">
        <v>0</v>
      </c>
      <c r="Z38" s="34"/>
      <c r="AA38" s="35">
        <v>0</v>
      </c>
      <c r="AB38" s="35"/>
      <c r="AC38" s="35">
        <v>0</v>
      </c>
      <c r="AD38" s="34"/>
      <c r="AE38" s="34">
        <v>0</v>
      </c>
      <c r="AG38" s="1">
        <f t="shared" si="2"/>
        <v>0</v>
      </c>
    </row>
    <row r="39" spans="2:33" x14ac:dyDescent="0.25">
      <c r="B39" s="16" t="s">
        <v>29</v>
      </c>
      <c r="C39" s="19">
        <v>7.0175000000000001</v>
      </c>
      <c r="E39" s="20">
        <v>0</v>
      </c>
      <c r="G39" s="44"/>
      <c r="H39" s="45"/>
      <c r="I39" s="44"/>
      <c r="J39" s="45"/>
      <c r="K39" s="44"/>
      <c r="L39" s="45"/>
      <c r="M39" s="44">
        <v>0</v>
      </c>
      <c r="N39" s="44"/>
      <c r="O39" s="44">
        <v>0</v>
      </c>
      <c r="P39" s="45"/>
      <c r="Q39" s="44">
        <v>0</v>
      </c>
      <c r="R39" s="11"/>
      <c r="S39" s="10">
        <v>0</v>
      </c>
      <c r="T39" s="10"/>
      <c r="U39" s="10">
        <v>0</v>
      </c>
      <c r="V39" s="10"/>
      <c r="W39" s="10">
        <v>0</v>
      </c>
      <c r="X39" s="10"/>
      <c r="Y39" s="36">
        <v>0</v>
      </c>
      <c r="Z39" s="36"/>
      <c r="AA39" s="37">
        <v>0</v>
      </c>
      <c r="AB39" s="37"/>
      <c r="AC39" s="37">
        <v>0</v>
      </c>
      <c r="AD39" s="36"/>
      <c r="AE39" s="36">
        <v>0</v>
      </c>
      <c r="AF39" s="11"/>
      <c r="AG39" s="10">
        <f t="shared" si="2"/>
        <v>0</v>
      </c>
    </row>
    <row r="40" spans="2:33" x14ac:dyDescent="0.25">
      <c r="B40" s="16" t="s">
        <v>32</v>
      </c>
      <c r="C40" s="19">
        <v>6.9810999999999996</v>
      </c>
      <c r="E40" s="20">
        <v>0</v>
      </c>
      <c r="G40" s="44"/>
      <c r="H40" s="45"/>
      <c r="I40" s="44"/>
      <c r="J40" s="40"/>
      <c r="K40" s="43"/>
      <c r="L40" s="40"/>
      <c r="M40" s="43"/>
      <c r="N40" s="43"/>
      <c r="O40" s="43">
        <v>0</v>
      </c>
      <c r="P40" s="40"/>
      <c r="Q40" s="43">
        <v>0</v>
      </c>
      <c r="R40" s="11"/>
      <c r="S40" s="1">
        <v>0</v>
      </c>
      <c r="T40" s="10"/>
      <c r="U40" s="10">
        <v>0</v>
      </c>
      <c r="V40" s="10"/>
      <c r="W40" s="10">
        <v>0</v>
      </c>
      <c r="X40" s="10"/>
      <c r="Y40" s="36">
        <v>0</v>
      </c>
      <c r="Z40" s="36"/>
      <c r="AA40" s="37">
        <v>0</v>
      </c>
      <c r="AB40" s="37"/>
      <c r="AC40" s="37">
        <v>0</v>
      </c>
      <c r="AD40" s="36"/>
      <c r="AE40" s="34">
        <v>0</v>
      </c>
      <c r="AF40" s="11"/>
      <c r="AG40" s="1">
        <f t="shared" si="2"/>
        <v>0</v>
      </c>
    </row>
    <row r="41" spans="2:33" x14ac:dyDescent="0.25">
      <c r="B41" s="16" t="s">
        <v>36</v>
      </c>
      <c r="C41" s="19">
        <v>6.5121000000000002</v>
      </c>
      <c r="E41" s="20">
        <v>508420</v>
      </c>
      <c r="G41" s="44"/>
      <c r="H41" s="45"/>
      <c r="I41" s="44"/>
      <c r="J41" s="40"/>
      <c r="K41" s="43"/>
      <c r="L41" s="40"/>
      <c r="M41" s="43"/>
      <c r="N41" s="43"/>
      <c r="O41" s="43"/>
      <c r="P41" s="45"/>
      <c r="Q41" s="50">
        <v>78073</v>
      </c>
      <c r="R41" s="11"/>
      <c r="S41" s="36">
        <v>78073</v>
      </c>
      <c r="T41" s="10"/>
      <c r="U41" s="36">
        <v>78073</v>
      </c>
      <c r="V41" s="10"/>
      <c r="W41" s="36">
        <v>78073</v>
      </c>
      <c r="X41" s="10"/>
      <c r="Y41" s="36">
        <v>78073</v>
      </c>
      <c r="Z41" s="36"/>
      <c r="AA41" s="37">
        <v>78073</v>
      </c>
      <c r="AB41" s="37"/>
      <c r="AC41" s="37">
        <f>E41-SUM(Q41:AA41)</f>
        <v>39982</v>
      </c>
      <c r="AD41" s="36"/>
      <c r="AE41" s="36">
        <v>0</v>
      </c>
      <c r="AF41" s="11"/>
      <c r="AG41" s="1">
        <f t="shared" si="2"/>
        <v>508420</v>
      </c>
    </row>
    <row r="42" spans="2:33" x14ac:dyDescent="0.25">
      <c r="B42" s="16" t="s">
        <v>41</v>
      </c>
      <c r="C42" s="21">
        <v>7.8849999999999998</v>
      </c>
      <c r="E42" s="20">
        <v>0</v>
      </c>
      <c r="G42" s="44"/>
      <c r="H42" s="45"/>
      <c r="I42" s="44"/>
      <c r="J42" s="40"/>
      <c r="K42" s="43"/>
      <c r="L42" s="40"/>
      <c r="M42" s="43"/>
      <c r="N42" s="43"/>
      <c r="O42" s="43"/>
      <c r="P42" s="40"/>
      <c r="Q42" s="51">
        <v>0</v>
      </c>
      <c r="R42" s="4"/>
      <c r="S42" s="34">
        <v>0</v>
      </c>
      <c r="T42" s="9"/>
      <c r="U42" s="36">
        <v>0</v>
      </c>
      <c r="V42" s="10"/>
      <c r="W42" s="36">
        <v>0</v>
      </c>
      <c r="X42" s="10"/>
      <c r="Y42" s="36">
        <v>0</v>
      </c>
      <c r="Z42" s="36"/>
      <c r="AA42" s="37">
        <v>0</v>
      </c>
      <c r="AB42" s="37"/>
      <c r="AC42" s="37">
        <v>0</v>
      </c>
      <c r="AD42" s="36"/>
      <c r="AE42" s="34">
        <v>0</v>
      </c>
      <c r="AF42" s="11"/>
      <c r="AG42" s="1">
        <f t="shared" si="2"/>
        <v>0</v>
      </c>
    </row>
    <row r="43" spans="2:33" x14ac:dyDescent="0.25">
      <c r="G43" s="48">
        <f>SUM(G36:G42)</f>
        <v>0</v>
      </c>
      <c r="H43" s="48">
        <f t="shared" ref="H43:AE43" si="3">SUM(H36:H42)</f>
        <v>0</v>
      </c>
      <c r="I43" s="48">
        <f t="shared" si="3"/>
        <v>1005688</v>
      </c>
      <c r="J43" s="48">
        <f t="shared" si="3"/>
        <v>0</v>
      </c>
      <c r="K43" s="48">
        <f t="shared" si="3"/>
        <v>1005688</v>
      </c>
      <c r="L43" s="48">
        <f t="shared" si="3"/>
        <v>0</v>
      </c>
      <c r="M43" s="48">
        <f t="shared" si="3"/>
        <v>1005688</v>
      </c>
      <c r="N43" s="48">
        <f t="shared" si="3"/>
        <v>0</v>
      </c>
      <c r="O43" s="48">
        <f t="shared" si="3"/>
        <v>1005688</v>
      </c>
      <c r="P43" s="48">
        <f t="shared" si="3"/>
        <v>0</v>
      </c>
      <c r="Q43" s="48">
        <f t="shared" si="3"/>
        <v>1083761</v>
      </c>
      <c r="R43" s="48">
        <f t="shared" si="3"/>
        <v>0</v>
      </c>
      <c r="S43" s="48">
        <f t="shared" si="3"/>
        <v>1083761</v>
      </c>
      <c r="T43" s="48">
        <f t="shared" si="3"/>
        <v>0</v>
      </c>
      <c r="U43" s="48">
        <f t="shared" si="3"/>
        <v>1083761</v>
      </c>
      <c r="V43" s="48">
        <f t="shared" si="3"/>
        <v>0</v>
      </c>
      <c r="W43" s="48">
        <f t="shared" si="3"/>
        <v>1083761</v>
      </c>
      <c r="X43" s="48">
        <f t="shared" si="3"/>
        <v>0</v>
      </c>
      <c r="Y43" s="48">
        <f t="shared" si="3"/>
        <v>119712</v>
      </c>
      <c r="Z43" s="48">
        <f t="shared" si="3"/>
        <v>0</v>
      </c>
      <c r="AA43" s="48">
        <f t="shared" si="3"/>
        <v>78073</v>
      </c>
      <c r="AB43" s="48">
        <f t="shared" si="3"/>
        <v>0</v>
      </c>
      <c r="AC43" s="48">
        <f t="shared" si="3"/>
        <v>39982</v>
      </c>
      <c r="AD43" s="48">
        <f t="shared" si="3"/>
        <v>0</v>
      </c>
      <c r="AE43" s="48">
        <f t="shared" si="3"/>
        <v>0</v>
      </c>
      <c r="AF43" s="10"/>
      <c r="AG43" s="12">
        <f t="shared" si="2"/>
        <v>8595563</v>
      </c>
    </row>
    <row r="44" spans="2:33" x14ac:dyDescent="0.25"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S44" s="10"/>
      <c r="T44" s="10"/>
      <c r="U44" s="10"/>
      <c r="V44" s="10"/>
      <c r="W44" s="10"/>
      <c r="X44" s="10"/>
      <c r="Y44" s="26"/>
      <c r="Z44" s="33"/>
      <c r="AA44" s="26"/>
      <c r="AB44" s="26"/>
      <c r="AC44" s="26"/>
      <c r="AD44" s="33"/>
      <c r="AE44" s="33"/>
      <c r="AG44" s="1"/>
    </row>
    <row r="45" spans="2:33" x14ac:dyDescent="0.25">
      <c r="G45" s="44"/>
      <c r="H45" s="44"/>
      <c r="I45" s="44"/>
      <c r="J45" s="44"/>
      <c r="K45" s="44"/>
      <c r="L45" s="44"/>
      <c r="M45" s="44"/>
      <c r="N45" s="44"/>
      <c r="O45" s="44"/>
      <c r="P45" s="40"/>
      <c r="Q45" s="43"/>
      <c r="AG45" s="1"/>
    </row>
    <row r="46" spans="2:33" x14ac:dyDescent="0.25">
      <c r="G46" s="44"/>
      <c r="H46" s="44"/>
      <c r="I46" s="44"/>
      <c r="J46" s="44"/>
      <c r="K46" s="44"/>
      <c r="L46" s="44"/>
      <c r="M46" s="44"/>
      <c r="N46" s="44"/>
      <c r="O46" s="44"/>
      <c r="P46" s="40"/>
      <c r="Q46" s="43"/>
      <c r="AG46" s="1"/>
    </row>
    <row r="47" spans="2:33" x14ac:dyDescent="0.25">
      <c r="G47" s="44"/>
      <c r="H47" s="44"/>
      <c r="I47" s="44"/>
      <c r="J47" s="44"/>
      <c r="K47" s="44"/>
      <c r="L47" s="44"/>
      <c r="M47" s="44"/>
      <c r="N47" s="44"/>
      <c r="O47" s="44"/>
      <c r="P47" s="40"/>
      <c r="Q47" s="43"/>
      <c r="AG47" s="1"/>
    </row>
    <row r="48" spans="2:33" x14ac:dyDescent="0.25">
      <c r="B48" s="14" t="s">
        <v>3</v>
      </c>
      <c r="G48" s="43"/>
      <c r="H48" s="40"/>
      <c r="I48" s="43"/>
      <c r="J48" s="40"/>
      <c r="K48" s="43"/>
      <c r="L48" s="40"/>
      <c r="M48" s="43"/>
      <c r="N48" s="40"/>
      <c r="O48" s="40"/>
      <c r="P48" s="40"/>
      <c r="Q48" s="43"/>
      <c r="AG48" s="1"/>
    </row>
    <row r="49" spans="2:33" x14ac:dyDescent="0.25">
      <c r="G49" s="43"/>
      <c r="H49" s="40"/>
      <c r="I49" s="43"/>
      <c r="J49" s="40"/>
      <c r="K49" s="43"/>
      <c r="L49" s="40"/>
      <c r="M49" s="43"/>
      <c r="N49" s="40"/>
      <c r="O49" s="40"/>
      <c r="P49" s="40"/>
      <c r="Q49" s="43"/>
      <c r="AG49" s="1"/>
    </row>
    <row r="50" spans="2:33" x14ac:dyDescent="0.25">
      <c r="B50" s="16" t="s">
        <v>15</v>
      </c>
      <c r="C50" s="21">
        <v>5</v>
      </c>
      <c r="E50" s="20">
        <v>15740934</v>
      </c>
      <c r="G50" s="43">
        <v>3148187</v>
      </c>
      <c r="H50" s="43"/>
      <c r="I50" s="43">
        <v>3148187</v>
      </c>
      <c r="J50" s="43"/>
      <c r="K50" s="43">
        <v>3148187</v>
      </c>
      <c r="L50" s="43"/>
      <c r="M50" s="43">
        <v>3148187</v>
      </c>
      <c r="N50" s="43"/>
      <c r="O50" s="43">
        <v>3148186</v>
      </c>
      <c r="P50" s="43"/>
      <c r="Q50" s="43">
        <v>0</v>
      </c>
      <c r="S50" s="1">
        <v>0</v>
      </c>
      <c r="U50" s="1">
        <v>0</v>
      </c>
      <c r="W50" s="1">
        <v>0</v>
      </c>
      <c r="Y50" s="31">
        <v>0</v>
      </c>
      <c r="AA50" s="25">
        <v>0</v>
      </c>
      <c r="AC50" s="25">
        <v>0</v>
      </c>
      <c r="AE50" s="28">
        <v>0</v>
      </c>
      <c r="AG50" s="1">
        <f t="shared" ref="AG50:AG57" si="4">SUM(G50:AE50)</f>
        <v>15740934</v>
      </c>
    </row>
    <row r="51" spans="2:33" x14ac:dyDescent="0.25">
      <c r="B51" s="16" t="s">
        <v>16</v>
      </c>
      <c r="C51" s="21">
        <v>5</v>
      </c>
      <c r="E51" s="20">
        <v>12579</v>
      </c>
      <c r="G51" s="43"/>
      <c r="H51" s="40"/>
      <c r="I51" s="43">
        <v>2516</v>
      </c>
      <c r="J51" s="40"/>
      <c r="K51" s="43">
        <v>2516</v>
      </c>
      <c r="L51" s="40"/>
      <c r="M51" s="43">
        <v>2516</v>
      </c>
      <c r="N51" s="40"/>
      <c r="O51" s="43">
        <v>2516</v>
      </c>
      <c r="P51" s="40"/>
      <c r="Q51" s="43">
        <v>2515</v>
      </c>
      <c r="S51" s="1">
        <f>G51/E51</f>
        <v>0</v>
      </c>
      <c r="U51" s="1">
        <v>0</v>
      </c>
      <c r="W51" s="1">
        <v>0</v>
      </c>
      <c r="Y51" s="31">
        <v>0</v>
      </c>
      <c r="AA51" s="25">
        <v>0</v>
      </c>
      <c r="AC51" s="25">
        <v>0</v>
      </c>
      <c r="AE51" s="28">
        <v>0</v>
      </c>
      <c r="AG51" s="1">
        <f t="shared" si="4"/>
        <v>12579</v>
      </c>
    </row>
    <row r="52" spans="2:33" x14ac:dyDescent="0.25">
      <c r="B52" s="16" t="s">
        <v>24</v>
      </c>
      <c r="C52" s="21">
        <v>5</v>
      </c>
      <c r="E52" s="20">
        <v>-26842</v>
      </c>
      <c r="G52" s="43"/>
      <c r="H52" s="40"/>
      <c r="I52" s="43"/>
      <c r="J52" s="40"/>
      <c r="K52" s="43">
        <f>-5368-1</f>
        <v>-5369</v>
      </c>
      <c r="L52" s="40"/>
      <c r="M52" s="43">
        <f>-5368-1</f>
        <v>-5369</v>
      </c>
      <c r="N52" s="40"/>
      <c r="O52" s="43">
        <v>-5368</v>
      </c>
      <c r="P52" s="40"/>
      <c r="Q52" s="43">
        <v>-5368</v>
      </c>
      <c r="S52" s="1">
        <v>-5368</v>
      </c>
      <c r="U52" s="1">
        <v>0</v>
      </c>
      <c r="W52" s="1">
        <v>0</v>
      </c>
      <c r="Y52" s="31">
        <v>0</v>
      </c>
      <c r="AA52" s="25">
        <v>0</v>
      </c>
      <c r="AC52" s="25">
        <v>0</v>
      </c>
      <c r="AE52" s="28">
        <v>0</v>
      </c>
      <c r="AG52" s="1">
        <f t="shared" si="4"/>
        <v>-26842</v>
      </c>
    </row>
    <row r="53" spans="2:33" x14ac:dyDescent="0.25">
      <c r="B53" s="16" t="s">
        <v>30</v>
      </c>
      <c r="C53" s="21">
        <v>5</v>
      </c>
      <c r="E53" s="20">
        <v>2560696</v>
      </c>
      <c r="G53" s="44"/>
      <c r="H53" s="45"/>
      <c r="I53" s="44"/>
      <c r="J53" s="45"/>
      <c r="K53" s="44"/>
      <c r="L53" s="45"/>
      <c r="M53" s="44">
        <v>512140</v>
      </c>
      <c r="N53" s="45"/>
      <c r="O53" s="44">
        <v>512139</v>
      </c>
      <c r="P53" s="45"/>
      <c r="Q53" s="44">
        <v>512139</v>
      </c>
      <c r="R53" s="11"/>
      <c r="S53" s="10">
        <v>512139</v>
      </c>
      <c r="T53" s="10"/>
      <c r="U53" s="10">
        <v>512139</v>
      </c>
      <c r="V53" s="10"/>
      <c r="W53" s="10">
        <v>0</v>
      </c>
      <c r="X53" s="10"/>
      <c r="Y53" s="32">
        <v>0</v>
      </c>
      <c r="Z53" s="33"/>
      <c r="AA53" s="26">
        <v>0</v>
      </c>
      <c r="AB53" s="26"/>
      <c r="AC53" s="26">
        <v>0</v>
      </c>
      <c r="AD53" s="33"/>
      <c r="AE53" s="33">
        <v>0</v>
      </c>
      <c r="AF53" s="11"/>
      <c r="AG53" s="10">
        <f t="shared" si="4"/>
        <v>2560696</v>
      </c>
    </row>
    <row r="54" spans="2:33" x14ac:dyDescent="0.25">
      <c r="B54" s="16" t="s">
        <v>33</v>
      </c>
      <c r="C54" s="21">
        <v>5</v>
      </c>
      <c r="E54" s="20">
        <v>-104585</v>
      </c>
      <c r="G54" s="43"/>
      <c r="H54" s="40"/>
      <c r="I54" s="43"/>
      <c r="J54" s="40"/>
      <c r="K54" s="43"/>
      <c r="L54" s="40"/>
      <c r="M54" s="43"/>
      <c r="N54" s="40"/>
      <c r="O54" s="43">
        <v>-20917</v>
      </c>
      <c r="P54" s="40"/>
      <c r="Q54" s="43">
        <v>-20917</v>
      </c>
      <c r="R54" s="11"/>
      <c r="S54" s="1">
        <v>-20917</v>
      </c>
      <c r="T54" s="10"/>
      <c r="U54" s="10">
        <v>-20917</v>
      </c>
      <c r="V54" s="10"/>
      <c r="W54" s="10">
        <v>-20917</v>
      </c>
      <c r="X54" s="10"/>
      <c r="Y54" s="32">
        <v>0</v>
      </c>
      <c r="Z54" s="33"/>
      <c r="AA54" s="26">
        <v>0</v>
      </c>
      <c r="AB54" s="26"/>
      <c r="AC54" s="26">
        <v>0</v>
      </c>
      <c r="AD54" s="33"/>
      <c r="AE54" s="28">
        <v>0</v>
      </c>
      <c r="AG54" s="1">
        <f t="shared" si="4"/>
        <v>-104585</v>
      </c>
    </row>
    <row r="55" spans="2:33" x14ac:dyDescent="0.25">
      <c r="B55" s="16" t="s">
        <v>35</v>
      </c>
      <c r="C55" s="21">
        <v>5</v>
      </c>
      <c r="E55" s="20">
        <v>-251450</v>
      </c>
      <c r="G55" s="43"/>
      <c r="H55" s="40"/>
      <c r="I55" s="43"/>
      <c r="J55" s="40"/>
      <c r="K55" s="43"/>
      <c r="L55" s="40"/>
      <c r="M55" s="43"/>
      <c r="N55" s="40"/>
      <c r="O55" s="43"/>
      <c r="P55" s="40"/>
      <c r="Q55" s="43">
        <v>-50290</v>
      </c>
      <c r="R55" s="11"/>
      <c r="S55" s="1">
        <v>-50290</v>
      </c>
      <c r="T55" s="10"/>
      <c r="U55" s="1">
        <v>-50290</v>
      </c>
      <c r="V55" s="10"/>
      <c r="W55" s="1">
        <v>-50290</v>
      </c>
      <c r="X55" s="10"/>
      <c r="Y55" s="1">
        <v>-50290</v>
      </c>
      <c r="Z55" s="33"/>
      <c r="AA55" s="26">
        <v>0</v>
      </c>
      <c r="AB55" s="26"/>
      <c r="AC55" s="26">
        <v>0</v>
      </c>
      <c r="AD55" s="33"/>
      <c r="AE55" s="28">
        <v>0</v>
      </c>
      <c r="AG55" s="1">
        <f t="shared" si="4"/>
        <v>-251450</v>
      </c>
    </row>
    <row r="56" spans="2:33" x14ac:dyDescent="0.25">
      <c r="B56" s="16" t="s">
        <v>42</v>
      </c>
      <c r="C56" s="21">
        <v>5</v>
      </c>
      <c r="E56" s="20">
        <v>855124</v>
      </c>
      <c r="G56" s="43"/>
      <c r="H56" s="40"/>
      <c r="I56" s="43"/>
      <c r="J56" s="40"/>
      <c r="K56" s="43"/>
      <c r="L56" s="40"/>
      <c r="M56" s="43"/>
      <c r="N56" s="40"/>
      <c r="O56" s="43"/>
      <c r="P56" s="40"/>
      <c r="Q56" s="43">
        <v>0</v>
      </c>
      <c r="R56" s="4"/>
      <c r="S56" s="1">
        <v>171025</v>
      </c>
      <c r="U56" s="1">
        <v>171025</v>
      </c>
      <c r="W56" s="1">
        <v>171025</v>
      </c>
      <c r="Y56" s="1">
        <v>171025</v>
      </c>
      <c r="Z56" s="1"/>
      <c r="AA56" s="1">
        <v>171024</v>
      </c>
      <c r="AB56" s="26"/>
      <c r="AC56" s="26">
        <v>0</v>
      </c>
      <c r="AD56" s="33"/>
      <c r="AE56" s="28">
        <v>0</v>
      </c>
      <c r="AG56" s="1">
        <f t="shared" si="4"/>
        <v>855124</v>
      </c>
    </row>
    <row r="57" spans="2:33" x14ac:dyDescent="0.25">
      <c r="G57" s="49">
        <f>SUM(G50:G56)</f>
        <v>3148187</v>
      </c>
      <c r="H57" s="49">
        <f t="shared" ref="H57:AE57" si="5">SUM(H50:H56)</f>
        <v>0</v>
      </c>
      <c r="I57" s="49">
        <f t="shared" si="5"/>
        <v>3150703</v>
      </c>
      <c r="J57" s="49">
        <f t="shared" si="5"/>
        <v>0</v>
      </c>
      <c r="K57" s="49">
        <f t="shared" si="5"/>
        <v>3145334</v>
      </c>
      <c r="L57" s="49">
        <f t="shared" si="5"/>
        <v>0</v>
      </c>
      <c r="M57" s="49">
        <f t="shared" si="5"/>
        <v>3657474</v>
      </c>
      <c r="N57" s="49">
        <f t="shared" si="5"/>
        <v>0</v>
      </c>
      <c r="O57" s="49">
        <f t="shared" si="5"/>
        <v>3636556</v>
      </c>
      <c r="P57" s="49">
        <f t="shared" si="5"/>
        <v>0</v>
      </c>
      <c r="Q57" s="49">
        <f>SUM(Q50:Q56)</f>
        <v>438079</v>
      </c>
      <c r="R57" s="49">
        <f t="shared" si="5"/>
        <v>0</v>
      </c>
      <c r="S57" s="49">
        <f t="shared" si="5"/>
        <v>606589</v>
      </c>
      <c r="T57" s="49">
        <f t="shared" si="5"/>
        <v>0</v>
      </c>
      <c r="U57" s="49">
        <f t="shared" si="5"/>
        <v>611957</v>
      </c>
      <c r="V57" s="49">
        <f t="shared" si="5"/>
        <v>0</v>
      </c>
      <c r="W57" s="49">
        <f t="shared" si="5"/>
        <v>99818</v>
      </c>
      <c r="X57" s="49">
        <f t="shared" si="5"/>
        <v>0</v>
      </c>
      <c r="Y57" s="49">
        <f t="shared" si="5"/>
        <v>120735</v>
      </c>
      <c r="Z57" s="49">
        <f t="shared" si="5"/>
        <v>0</v>
      </c>
      <c r="AA57" s="49">
        <f t="shared" si="5"/>
        <v>171024</v>
      </c>
      <c r="AB57" s="49">
        <f t="shared" si="5"/>
        <v>0</v>
      </c>
      <c r="AC57" s="49">
        <f t="shared" si="5"/>
        <v>0</v>
      </c>
      <c r="AD57" s="49">
        <f t="shared" si="5"/>
        <v>0</v>
      </c>
      <c r="AE57" s="49">
        <f t="shared" si="5"/>
        <v>0</v>
      </c>
      <c r="AG57" s="12">
        <f t="shared" si="4"/>
        <v>18786456</v>
      </c>
    </row>
  </sheetData>
  <pageMargins left="0.2" right="0" top="0.5" bottom="0.25" header="0.3" footer="0.3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amort table</vt:lpstr>
    </vt:vector>
  </TitlesOfParts>
  <Company>TMRS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Covarrubias</dc:creator>
  <cp:lastModifiedBy>Covarrubias, Rhonda</cp:lastModifiedBy>
  <cp:lastPrinted>2020-06-24T20:47:15Z</cp:lastPrinted>
  <dcterms:created xsi:type="dcterms:W3CDTF">2015-02-02T21:37:14Z</dcterms:created>
  <dcterms:modified xsi:type="dcterms:W3CDTF">2021-06-21T22:02:01Z</dcterms:modified>
</cp:coreProperties>
</file>