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t\shared\GASB Reporting\GASB 68\"/>
    </mc:Choice>
  </mc:AlternateContent>
  <bookViews>
    <workbookView xWindow="0" yWindow="0" windowWidth="28800" windowHeight="12300"/>
  </bookViews>
  <sheets>
    <sheet name="sample amort table" sheetId="4" r:id="rId1"/>
  </sheets>
  <calcPr calcId="162913"/>
</workbook>
</file>

<file path=xl/calcChain.xml><?xml version="1.0" encoding="utf-8"?>
<calcChain xmlns="http://schemas.openxmlformats.org/spreadsheetml/2006/main">
  <c r="AE40" i="4" l="1"/>
  <c r="AC40" i="4"/>
  <c r="AA40" i="4"/>
  <c r="Y40" i="4"/>
  <c r="W40" i="4"/>
  <c r="U40" i="4"/>
  <c r="S40" i="4"/>
  <c r="Q40" i="4"/>
  <c r="AE41" i="4"/>
  <c r="I41" i="4"/>
  <c r="K41" i="4"/>
  <c r="M41" i="4"/>
  <c r="O41" i="4"/>
  <c r="Q41" i="4"/>
  <c r="S41" i="4"/>
  <c r="U41" i="4"/>
  <c r="W41" i="4"/>
  <c r="Y41" i="4"/>
  <c r="AA41" i="4"/>
  <c r="AC41" i="4"/>
  <c r="G41" i="4"/>
  <c r="Y36" i="4"/>
  <c r="W36" i="4"/>
  <c r="U36" i="4"/>
  <c r="S36" i="4"/>
  <c r="Q36" i="4"/>
  <c r="Y53" i="4" l="1"/>
  <c r="W53" i="4"/>
  <c r="U53" i="4"/>
  <c r="S53" i="4"/>
  <c r="Y54" i="4"/>
  <c r="AA54" i="4"/>
  <c r="AC54" i="4"/>
  <c r="Q53" i="4"/>
  <c r="AE53" i="4" s="1"/>
  <c r="AA29" i="4"/>
  <c r="Y29" i="4"/>
  <c r="Q29" i="4"/>
  <c r="S29" i="4"/>
  <c r="U29" i="4"/>
  <c r="W29" i="4"/>
  <c r="AC29" i="4" l="1"/>
  <c r="AC30" i="4" s="1"/>
  <c r="AE29" i="4"/>
  <c r="W52" i="4"/>
  <c r="W54" i="4" s="1"/>
  <c r="U51" i="4"/>
  <c r="S51" i="4"/>
  <c r="Q51" i="4"/>
  <c r="O51" i="4"/>
  <c r="M51" i="4"/>
  <c r="AE51" i="4" s="1"/>
  <c r="AE38" i="4"/>
  <c r="Y27" i="4"/>
  <c r="Y28" i="4"/>
  <c r="W27" i="4"/>
  <c r="U27" i="4"/>
  <c r="S27" i="4"/>
  <c r="Q27" i="4"/>
  <c r="O27" i="4"/>
  <c r="M27" i="4"/>
  <c r="AA27" i="4" s="1"/>
  <c r="AE27" i="4" l="1"/>
  <c r="U52" i="4"/>
  <c r="U54" i="4" s="1"/>
  <c r="S52" i="4"/>
  <c r="Q52" i="4"/>
  <c r="O52" i="4"/>
  <c r="S50" i="4"/>
  <c r="Q50" i="4"/>
  <c r="O50" i="4"/>
  <c r="M50" i="4"/>
  <c r="K50" i="4"/>
  <c r="AE37" i="4"/>
  <c r="AE39" i="4"/>
  <c r="W28" i="4"/>
  <c r="W26" i="4"/>
  <c r="W25" i="4"/>
  <c r="U28" i="4"/>
  <c r="S28" i="4"/>
  <c r="Q28" i="4"/>
  <c r="O28" i="4"/>
  <c r="U26" i="4"/>
  <c r="S26" i="4"/>
  <c r="U25" i="4"/>
  <c r="S25" i="4"/>
  <c r="Q25" i="4"/>
  <c r="U24" i="4"/>
  <c r="S24" i="4"/>
  <c r="S30" i="4" s="1"/>
  <c r="Q24" i="4"/>
  <c r="O24" i="4"/>
  <c r="Q26" i="4"/>
  <c r="O26" i="4"/>
  <c r="M26" i="4"/>
  <c r="K26" i="4"/>
  <c r="Y26" i="4" s="1"/>
  <c r="Q30" i="4" l="1"/>
  <c r="U30" i="4"/>
  <c r="AA28" i="4"/>
  <c r="AA30" i="4" s="1"/>
  <c r="AE50" i="4"/>
  <c r="AE28" i="4"/>
  <c r="AE52" i="4"/>
  <c r="AE26" i="4"/>
  <c r="S49" i="4" l="1"/>
  <c r="S54" i="4" s="1"/>
  <c r="Q49" i="4" l="1"/>
  <c r="Q54" i="4" s="1"/>
  <c r="O49" i="4"/>
  <c r="M49" i="4"/>
  <c r="K49" i="4"/>
  <c r="I49" i="4"/>
  <c r="O36" i="4"/>
  <c r="M36" i="4"/>
  <c r="K36" i="4"/>
  <c r="I36" i="4"/>
  <c r="O25" i="4"/>
  <c r="O30" i="4" s="1"/>
  <c r="M25" i="4"/>
  <c r="K25" i="4"/>
  <c r="I25" i="4"/>
  <c r="O48" i="4"/>
  <c r="O54" i="4" s="1"/>
  <c r="M48" i="4"/>
  <c r="M54" i="4" s="1"/>
  <c r="K48" i="4"/>
  <c r="K54" i="4" s="1"/>
  <c r="I48" i="4"/>
  <c r="I54" i="4" s="1"/>
  <c r="G48" i="4"/>
  <c r="G54" i="4" s="1"/>
  <c r="M35" i="4"/>
  <c r="K35" i="4"/>
  <c r="I35" i="4"/>
  <c r="G35" i="4"/>
  <c r="M24" i="4"/>
  <c r="M30" i="4" s="1"/>
  <c r="K24" i="4"/>
  <c r="K30" i="4" s="1"/>
  <c r="I24" i="4"/>
  <c r="I30" i="4" s="1"/>
  <c r="G24" i="4"/>
  <c r="G30" i="4" s="1"/>
  <c r="Y25" i="4" l="1"/>
  <c r="Y30" i="4" s="1"/>
  <c r="W24" i="4"/>
  <c r="W30" i="4" s="1"/>
  <c r="AE49" i="4"/>
  <c r="AE54" i="4"/>
  <c r="AE48" i="4"/>
  <c r="O35" i="4"/>
  <c r="AE35" i="4" l="1"/>
  <c r="AE24" i="4"/>
  <c r="AE25" i="4"/>
  <c r="AE36" i="4"/>
  <c r="AE30" i="4" l="1"/>
</calcChain>
</file>

<file path=xl/sharedStrings.xml><?xml version="1.0" encoding="utf-8"?>
<sst xmlns="http://schemas.openxmlformats.org/spreadsheetml/2006/main" count="40" uniqueCount="40">
  <si>
    <t>Due to Liabilities:</t>
  </si>
  <si>
    <t>Total (Inflow)</t>
  </si>
  <si>
    <t>Resources</t>
  </si>
  <si>
    <t>Due to Assets:</t>
  </si>
  <si>
    <t>Amortization Schedule</t>
  </si>
  <si>
    <t>Thereafter</t>
  </si>
  <si>
    <t>period (or</t>
  </si>
  <si>
    <t>amortization yrs)</t>
  </si>
  <si>
    <t>Recognition</t>
  </si>
  <si>
    <t>Deferred (Inflows)/Outflows of Resources</t>
  </si>
  <si>
    <t>or Outflow of</t>
  </si>
  <si>
    <r>
      <t xml:space="preserve">2014 difference in </t>
    </r>
    <r>
      <rPr>
        <b/>
        <sz val="10"/>
        <color rgb="FFFF0000"/>
        <rFont val="Calibri"/>
        <family val="2"/>
        <scheme val="minor"/>
      </rPr>
      <t>assumptions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</si>
  <si>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2015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</si>
  <si>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2015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</si>
  <si>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2014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</si>
  <si>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2014 deficit </t>
    </r>
    <r>
      <rPr>
        <b/>
        <sz val="10"/>
        <color rgb="FFFF0000"/>
        <rFont val="Calibri"/>
        <family val="2"/>
        <scheme val="minor"/>
      </rPr>
      <t>investment returns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</si>
  <si>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2015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</si>
  <si>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t xml:space="preserve">Each year, GRS will provide any new deferrals in the GASB Reporting package.  </t>
  </si>
  <si>
    <t xml:space="preserve">The city will also need to input the recognition period and the total amount of the (inflow)/outflow.  </t>
  </si>
  <si>
    <r>
      <t>The city will also need to add a new</t>
    </r>
    <r>
      <rPr>
        <b/>
        <sz val="12"/>
        <color rgb="FF00B0F0"/>
        <rFont val="Calibri"/>
        <family val="2"/>
        <scheme val="minor"/>
      </rPr>
      <t xml:space="preserve"> COLUMN</t>
    </r>
    <r>
      <rPr>
        <sz val="12"/>
        <color theme="1"/>
        <rFont val="Calibri"/>
        <family val="2"/>
        <scheme val="minor"/>
      </rPr>
      <t xml:space="preserve"> each year.  GASB requires disclosure of the deferrals for "five years and thereafter".</t>
    </r>
  </si>
  <si>
    <t>TOTAL ("check")</t>
  </si>
  <si>
    <r>
      <t xml:space="preserve">2016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</si>
  <si>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2016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</si>
  <si>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t>The deferral amount should then be amortized over the recognition period (column E divided by column C).</t>
  </si>
  <si>
    <r>
      <t xml:space="preserve">2016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</si>
  <si>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t>SAMPLE ONLY</t>
  </si>
  <si>
    <t>The purpose of this schedule is to assist the City in reviewing and/or re-calculating the amortization of the deferred inflows and outflows for GASB reporting purposes.</t>
  </si>
  <si>
    <t>From the GASB Reporting package, the city would need to input the recognition period and the total amount of the (inflow)/outflow of resources.</t>
  </si>
  <si>
    <r>
      <t xml:space="preserve">2017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</si>
  <si>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2017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</si>
  <si>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2017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</si>
  <si>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r>
      <t xml:space="preserve">2018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</si>
  <si>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2018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</si>
  <si>
    <r>
      <t xml:space="preserve">2018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</si>
  <si>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r>
      <t xml:space="preserve">2019 difference in </t>
    </r>
    <r>
      <rPr>
        <b/>
        <sz val="10"/>
        <color rgb="FFFF0000"/>
        <rFont val="Calibri"/>
        <family val="2"/>
        <scheme val="minor"/>
      </rPr>
      <t>experience</t>
    </r>
    <r>
      <rPr>
        <sz val="10"/>
        <color theme="1"/>
        <rFont val="Calibri"/>
        <family val="2"/>
        <scheme val="minor"/>
      </rPr>
      <t xml:space="preserve"> (inflows)/outflows</t>
    </r>
  </si>
  <si>
    <r>
      <t xml:space="preserve">2019 deficit </t>
    </r>
    <r>
      <rPr>
        <b/>
        <sz val="10"/>
        <color rgb="FFFF0000"/>
        <rFont val="Calibri"/>
        <family val="2"/>
        <scheme val="minor"/>
      </rPr>
      <t xml:space="preserve">investment returns </t>
    </r>
    <r>
      <rPr>
        <sz val="10"/>
        <color theme="1"/>
        <rFont val="Calibri"/>
        <family val="2"/>
        <scheme val="minor"/>
      </rPr>
      <t>- (inflows)/outflows</t>
    </r>
  </si>
  <si>
    <r>
      <t xml:space="preserve">Each year, the city can add a new </t>
    </r>
    <r>
      <rPr>
        <b/>
        <sz val="12"/>
        <color rgb="FFFF0000"/>
        <rFont val="Calibri"/>
        <family val="2"/>
        <scheme val="minor"/>
      </rPr>
      <t>ROW</t>
    </r>
    <r>
      <rPr>
        <sz val="12"/>
        <color theme="1"/>
        <rFont val="Calibri"/>
        <family val="2"/>
        <scheme val="minor"/>
      </rPr>
      <t>, for any new deferrals that are applicable for the city  (i.e. - "2019 difference in experience", etc.)</t>
    </r>
  </si>
  <si>
    <t xml:space="preserve">As such, for the 2019 measurement date, the city will need to add a column for 2024.  From the 2019 measurement date, the city will have expense in 2019 and then </t>
  </si>
  <si>
    <t xml:space="preserve">     deferral "run-out" or amortization recognized for 2020-2024 and thereafter.</t>
  </si>
  <si>
    <r>
      <t xml:space="preserve">2019 difference in </t>
    </r>
    <r>
      <rPr>
        <b/>
        <sz val="10"/>
        <color rgb="FFFF0000"/>
        <rFont val="Calibri"/>
        <family val="2"/>
        <scheme val="minor"/>
      </rPr>
      <t>assmptions</t>
    </r>
    <r>
      <rPr>
        <sz val="10"/>
        <color theme="1"/>
        <rFont val="Calibri"/>
        <family val="2"/>
        <scheme val="minor"/>
      </rPr>
      <t xml:space="preserve"> - (inflows)/outflows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</si>
</sst>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Border="1"/>
    <xf numFmtId="164" fontId="0" fillId="0" borderId="3" xfId="0" applyNumberFormat="1" applyFont="1" applyBorder="1"/>
    <xf numFmtId="164" fontId="0" fillId="0" borderId="3" xfId="0" applyNumberFormat="1" applyBorder="1"/>
    <xf numFmtId="0" fontId="1" fillId="2" borderId="2" xfId="0" applyFont="1" applyFill="1" applyBorder="1"/>
    <xf numFmtId="0" fontId="1" fillId="3" borderId="2" xfId="0" applyFont="1" applyFill="1" applyBorder="1"/>
    <xf numFmtId="0" fontId="0" fillId="0" borderId="0" xfId="0" applyNumberFormat="1" applyBorder="1" applyAlignment="1">
      <alignment horizontal="center"/>
    </xf>
    <xf numFmtId="0" fontId="3" fillId="0" borderId="0" xfId="0" applyFont="1"/>
    <xf numFmtId="0" fontId="0" fillId="0" borderId="2" xfId="0" applyBorder="1" applyAlignment="1">
      <alignment horizontal="center"/>
    </xf>
    <xf numFmtId="0" fontId="5" fillId="0" borderId="0" xfId="0" applyFont="1"/>
    <xf numFmtId="0" fontId="0" fillId="4" borderId="0" xfId="0" applyFill="1" applyAlignment="1">
      <alignment horizontal="center"/>
    </xf>
    <xf numFmtId="164" fontId="0" fillId="4" borderId="0" xfId="0" applyNumberFormat="1" applyFill="1"/>
    <xf numFmtId="165" fontId="0" fillId="4" borderId="0" xfId="0" applyNumberFormat="1" applyFill="1" applyAlignment="1">
      <alignment horizontal="center"/>
    </xf>
    <xf numFmtId="0" fontId="5" fillId="4" borderId="0" xfId="0" applyFont="1" applyFill="1"/>
    <xf numFmtId="0" fontId="0" fillId="4" borderId="0" xfId="0" applyFill="1"/>
    <xf numFmtId="0" fontId="2" fillId="5" borderId="0" xfId="0" applyFont="1" applyFill="1"/>
    <xf numFmtId="166" fontId="0" fillId="0" borderId="0" xfId="1" applyNumberFormat="1" applyFont="1"/>
    <xf numFmtId="166" fontId="0" fillId="0" borderId="0" xfId="1" applyNumberFormat="1" applyFont="1" applyBorder="1"/>
    <xf numFmtId="0" fontId="0" fillId="0" borderId="1" xfId="1" applyNumberFormat="1" applyFont="1" applyBorder="1" applyAlignment="1">
      <alignment horizontal="center"/>
    </xf>
    <xf numFmtId="166" fontId="0" fillId="0" borderId="0" xfId="0" applyNumberFormat="1"/>
    <xf numFmtId="166" fontId="0" fillId="0" borderId="0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2" applyNumberFormat="1" applyFont="1"/>
    <xf numFmtId="166" fontId="0" fillId="0" borderId="0" xfId="2" applyNumberFormat="1" applyFont="1" applyBorder="1"/>
    <xf numFmtId="166" fontId="0" fillId="0" borderId="0" xfId="0" applyNumberFormat="1" applyBorder="1"/>
    <xf numFmtId="42" fontId="0" fillId="0" borderId="0" xfId="2" applyNumberFormat="1" applyFont="1"/>
    <xf numFmtId="42" fontId="0" fillId="0" borderId="0" xfId="0" applyNumberFormat="1"/>
    <xf numFmtId="42" fontId="0" fillId="0" borderId="0" xfId="1" applyNumberFormat="1" applyFont="1"/>
    <xf numFmtId="42" fontId="0" fillId="0" borderId="0" xfId="2" applyNumberFormat="1" applyFont="1" applyBorder="1"/>
    <xf numFmtId="42" fontId="0" fillId="0" borderId="0" xfId="0" applyNumberFormat="1" applyBorder="1"/>
    <xf numFmtId="42" fontId="0" fillId="0" borderId="0" xfId="1" applyNumberFormat="1" applyFont="1" applyBorder="1"/>
    <xf numFmtId="0" fontId="0" fillId="6" borderId="1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6" borderId="0" xfId="0" applyNumberFormat="1" applyFill="1"/>
    <xf numFmtId="164" fontId="0" fillId="6" borderId="0" xfId="0" applyNumberFormat="1" applyFill="1" applyBorder="1"/>
    <xf numFmtId="0" fontId="0" fillId="6" borderId="0" xfId="0" applyFill="1" applyBorder="1"/>
    <xf numFmtId="0" fontId="0" fillId="6" borderId="0" xfId="0" applyNumberFormat="1" applyFill="1" applyBorder="1"/>
    <xf numFmtId="0" fontId="0" fillId="6" borderId="0" xfId="0" applyNumberFormat="1" applyFill="1"/>
    <xf numFmtId="164" fontId="0" fillId="6" borderId="3" xfId="0" applyNumberFormat="1" applyFill="1" applyBorder="1"/>
    <xf numFmtId="164" fontId="0" fillId="6" borderId="3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4"/>
  <sheetViews>
    <sheetView tabSelected="1" workbookViewId="0">
      <selection activeCell="C1" sqref="C1"/>
    </sheetView>
  </sheetViews>
  <sheetFormatPr defaultRowHeight="15" x14ac:dyDescent="0.25"/>
  <cols>
    <col min="1" max="1" width="3" customWidth="1"/>
    <col min="2" max="2" width="42.140625" customWidth="1"/>
    <col min="3" max="3" width="16.42578125" style="2" customWidth="1"/>
    <col min="4" max="4" width="2.140625" customWidth="1"/>
    <col min="5" max="5" width="13.7109375" style="1" customWidth="1"/>
    <col min="6" max="6" width="2.140625" customWidth="1"/>
    <col min="7" max="7" width="13.28515625" style="1" customWidth="1"/>
    <col min="8" max="8" width="2.140625" customWidth="1"/>
    <col min="9" max="9" width="12.7109375" style="1" customWidth="1"/>
    <col min="10" max="10" width="2.28515625" customWidth="1"/>
    <col min="11" max="11" width="12" style="1" customWidth="1"/>
    <col min="12" max="12" width="2.42578125" customWidth="1"/>
    <col min="13" max="13" width="13.140625" style="1" customWidth="1"/>
    <col min="14" max="14" width="2.42578125" customWidth="1"/>
    <col min="15" max="15" width="14.5703125" customWidth="1"/>
    <col min="16" max="16" width="2.5703125" customWidth="1"/>
    <col min="17" max="17" width="13.5703125" style="1" customWidth="1"/>
    <col min="18" max="18" width="2.5703125" customWidth="1"/>
    <col min="19" max="19" width="13.140625" style="1" customWidth="1"/>
    <col min="20" max="20" width="1.7109375" style="1" customWidth="1"/>
    <col min="21" max="21" width="12.85546875" style="1" customWidth="1"/>
    <col min="22" max="22" width="1.7109375" style="1" customWidth="1"/>
    <col min="23" max="23" width="12.28515625" style="1" customWidth="1"/>
    <col min="24" max="24" width="1.7109375" style="1" customWidth="1"/>
    <col min="25" max="25" width="10.140625" style="26" customWidth="1"/>
    <col min="26" max="26" width="1.7109375" style="29" customWidth="1"/>
    <col min="27" max="27" width="9.28515625" style="26" customWidth="1"/>
    <col min="28" max="28" width="1.85546875" style="29" customWidth="1"/>
    <col min="29" max="29" width="11" style="29" customWidth="1"/>
    <col min="30" max="30" width="1.85546875" customWidth="1"/>
    <col min="31" max="31" width="14.42578125" customWidth="1"/>
  </cols>
  <sheetData>
    <row r="1" spans="2:13" ht="15.75" x14ac:dyDescent="0.25">
      <c r="B1" s="25" t="s">
        <v>25</v>
      </c>
    </row>
    <row r="2" spans="2:13" ht="15.75" x14ac:dyDescent="0.25">
      <c r="B2" s="5" t="s">
        <v>4</v>
      </c>
    </row>
    <row r="3" spans="2:13" ht="15.75" x14ac:dyDescent="0.25">
      <c r="B3" s="5" t="s">
        <v>9</v>
      </c>
    </row>
    <row r="4" spans="2:13" ht="15.75" x14ac:dyDescent="0.25">
      <c r="B4" s="5"/>
    </row>
    <row r="5" spans="2:13" ht="15.75" x14ac:dyDescent="0.25">
      <c r="B5" s="19" t="s">
        <v>26</v>
      </c>
    </row>
    <row r="6" spans="2:13" ht="15.75" x14ac:dyDescent="0.25">
      <c r="B6" s="19" t="s">
        <v>17</v>
      </c>
    </row>
    <row r="7" spans="2:13" ht="15.75" x14ac:dyDescent="0.25">
      <c r="B7" s="23" t="s">
        <v>27</v>
      </c>
      <c r="C7" s="20"/>
      <c r="D7" s="24"/>
      <c r="E7" s="21"/>
      <c r="F7" s="24"/>
      <c r="G7" s="21"/>
      <c r="H7" s="24"/>
      <c r="I7" s="21"/>
      <c r="J7" s="24"/>
      <c r="K7" s="21"/>
      <c r="L7" s="24"/>
      <c r="M7" s="21"/>
    </row>
    <row r="8" spans="2:13" ht="15.75" x14ac:dyDescent="0.25">
      <c r="B8" s="19"/>
    </row>
    <row r="9" spans="2:13" ht="15.75" x14ac:dyDescent="0.25">
      <c r="B9" s="19" t="s">
        <v>36</v>
      </c>
    </row>
    <row r="10" spans="2:13" ht="15.75" x14ac:dyDescent="0.25">
      <c r="B10" s="19" t="s">
        <v>18</v>
      </c>
    </row>
    <row r="11" spans="2:13" ht="15.75" x14ac:dyDescent="0.25">
      <c r="B11" s="19" t="s">
        <v>23</v>
      </c>
    </row>
    <row r="12" spans="2:13" ht="15.75" x14ac:dyDescent="0.25">
      <c r="B12" s="19"/>
    </row>
    <row r="13" spans="2:13" ht="15.75" x14ac:dyDescent="0.25">
      <c r="B13" s="19" t="s">
        <v>19</v>
      </c>
    </row>
    <row r="14" spans="2:13" ht="15.75" x14ac:dyDescent="0.25">
      <c r="B14" s="19" t="s">
        <v>37</v>
      </c>
    </row>
    <row r="15" spans="2:13" ht="15.75" x14ac:dyDescent="0.25">
      <c r="B15" s="19" t="s">
        <v>38</v>
      </c>
    </row>
    <row r="16" spans="2:13" ht="15.75" x14ac:dyDescent="0.25">
      <c r="B16" s="19"/>
    </row>
    <row r="17" spans="2:31" ht="15.75" x14ac:dyDescent="0.25">
      <c r="B17" s="19"/>
    </row>
    <row r="18" spans="2:31" x14ac:dyDescent="0.25">
      <c r="C18" s="2" t="s">
        <v>8</v>
      </c>
      <c r="D18" s="2"/>
      <c r="E18" s="3" t="s">
        <v>1</v>
      </c>
      <c r="F18" s="2"/>
      <c r="G18" s="16"/>
      <c r="H18" s="2"/>
      <c r="I18" s="3"/>
    </row>
    <row r="19" spans="2:31" x14ac:dyDescent="0.25">
      <c r="C19" s="2" t="s">
        <v>6</v>
      </c>
      <c r="D19" s="2"/>
      <c r="E19" s="3" t="s">
        <v>10</v>
      </c>
      <c r="F19" s="2"/>
      <c r="G19" s="3"/>
      <c r="H19" s="2"/>
      <c r="I19" s="3"/>
    </row>
    <row r="20" spans="2:31" x14ac:dyDescent="0.25">
      <c r="C20" s="7" t="s">
        <v>7</v>
      </c>
      <c r="D20" s="2"/>
      <c r="E20" s="8" t="s">
        <v>2</v>
      </c>
      <c r="F20" s="2"/>
      <c r="G20" s="41">
        <v>2014</v>
      </c>
      <c r="H20" s="42"/>
      <c r="I20" s="41">
        <v>2015</v>
      </c>
      <c r="J20" s="42"/>
      <c r="K20" s="41">
        <v>2016</v>
      </c>
      <c r="L20" s="43"/>
      <c r="M20" s="41">
        <v>2017</v>
      </c>
      <c r="N20" s="43"/>
      <c r="O20" s="44">
        <v>2018</v>
      </c>
      <c r="Q20" s="6">
        <v>2019</v>
      </c>
      <c r="S20" s="6">
        <v>2020</v>
      </c>
      <c r="T20" s="16"/>
      <c r="U20" s="6">
        <v>2021</v>
      </c>
      <c r="V20" s="16"/>
      <c r="W20" s="6">
        <v>2022</v>
      </c>
      <c r="X20" s="16"/>
      <c r="Y20" s="28">
        <v>2023</v>
      </c>
      <c r="Z20" s="16"/>
      <c r="AA20" s="28">
        <v>2024</v>
      </c>
      <c r="AB20" s="30"/>
      <c r="AC20" s="31" t="s">
        <v>5</v>
      </c>
      <c r="AE20" s="18" t="s">
        <v>20</v>
      </c>
    </row>
    <row r="21" spans="2:31" x14ac:dyDescent="0.25">
      <c r="G21" s="45"/>
      <c r="H21" s="43"/>
      <c r="I21" s="46"/>
      <c r="J21" s="43"/>
      <c r="K21" s="46"/>
      <c r="L21" s="43"/>
      <c r="M21" s="46"/>
      <c r="N21" s="43"/>
      <c r="O21" s="43"/>
    </row>
    <row r="22" spans="2:31" x14ac:dyDescent="0.25">
      <c r="B22" s="14" t="s">
        <v>0</v>
      </c>
      <c r="G22" s="45"/>
      <c r="H22" s="43"/>
      <c r="I22" s="46"/>
      <c r="J22" s="43"/>
      <c r="K22" s="46"/>
      <c r="L22" s="43"/>
      <c r="M22" s="46"/>
      <c r="N22" s="43"/>
      <c r="O22" s="43"/>
    </row>
    <row r="23" spans="2:31" x14ac:dyDescent="0.25">
      <c r="G23" s="46"/>
      <c r="H23" s="43"/>
      <c r="I23" s="46"/>
      <c r="J23" s="43"/>
      <c r="K23" s="46"/>
      <c r="L23" s="43"/>
      <c r="M23" s="46"/>
      <c r="N23" s="43"/>
      <c r="O23" s="43"/>
    </row>
    <row r="24" spans="2:31" x14ac:dyDescent="0.25">
      <c r="B24" s="17" t="s">
        <v>14</v>
      </c>
      <c r="C24" s="20">
        <v>8.6891999999999996</v>
      </c>
      <c r="E24" s="21">
        <v>-9978841</v>
      </c>
      <c r="G24" s="46">
        <f>E24/C24</f>
        <v>-1148418.8417806013</v>
      </c>
      <c r="H24" s="43"/>
      <c r="I24" s="46">
        <f>E24/C24</f>
        <v>-1148418.8417806013</v>
      </c>
      <c r="J24" s="43"/>
      <c r="K24" s="46">
        <f>E24/C24</f>
        <v>-1148418.8417806013</v>
      </c>
      <c r="L24" s="43"/>
      <c r="M24" s="46">
        <f>E24/C24</f>
        <v>-1148418.8417806013</v>
      </c>
      <c r="N24" s="43"/>
      <c r="O24" s="46">
        <f>E24/C24</f>
        <v>-1148418.8417806013</v>
      </c>
      <c r="Q24" s="1">
        <f t="shared" ref="Q24:Q29" si="0">E24/C24</f>
        <v>-1148418.8417806013</v>
      </c>
      <c r="S24" s="1">
        <f t="shared" ref="S24:S29" si="1">E24/C24</f>
        <v>-1148418.8417806013</v>
      </c>
      <c r="U24" s="1">
        <f t="shared" ref="U24:U29" si="2">E24/C24</f>
        <v>-1148418.8417806013</v>
      </c>
      <c r="W24" s="1">
        <f>E24-SUM(G24:U24)</f>
        <v>-791490.26575518958</v>
      </c>
      <c r="Y24" s="35">
        <v>0</v>
      </c>
      <c r="Z24" s="36"/>
      <c r="AA24" s="37">
        <v>0</v>
      </c>
      <c r="AB24" s="36"/>
      <c r="AC24" s="36">
        <v>0</v>
      </c>
      <c r="AE24" s="1">
        <f>SUM(G24:AC24)</f>
        <v>-9978841</v>
      </c>
    </row>
    <row r="25" spans="2:31" x14ac:dyDescent="0.25">
      <c r="B25" s="17" t="s">
        <v>13</v>
      </c>
      <c r="C25" s="20">
        <v>8.0413999999999994</v>
      </c>
      <c r="E25" s="21">
        <v>-19127</v>
      </c>
      <c r="G25" s="46"/>
      <c r="H25" s="43"/>
      <c r="I25" s="46">
        <f>E25/C25</f>
        <v>-2378.5659213569779</v>
      </c>
      <c r="J25" s="43"/>
      <c r="K25" s="46">
        <f>E25/C25</f>
        <v>-2378.5659213569779</v>
      </c>
      <c r="L25" s="43"/>
      <c r="M25" s="46">
        <f>E25/C25</f>
        <v>-2378.5659213569779</v>
      </c>
      <c r="N25" s="43"/>
      <c r="O25" s="46">
        <f>E25/C25</f>
        <v>-2378.5659213569779</v>
      </c>
      <c r="Q25" s="1">
        <f t="shared" si="0"/>
        <v>-2378.5659213569779</v>
      </c>
      <c r="S25" s="1">
        <f t="shared" si="1"/>
        <v>-2378.5659213569779</v>
      </c>
      <c r="U25" s="1">
        <f t="shared" si="2"/>
        <v>-2378.5659213569779</v>
      </c>
      <c r="W25" s="1">
        <f>E25/C25</f>
        <v>-2378.5659213569779</v>
      </c>
      <c r="Y25" s="35">
        <f>E25-SUM(I25:W25)</f>
        <v>-98.472629144176608</v>
      </c>
      <c r="Z25" s="36"/>
      <c r="AA25" s="37">
        <v>0</v>
      </c>
      <c r="AB25" s="36"/>
      <c r="AC25" s="36">
        <v>0</v>
      </c>
      <c r="AE25" s="1">
        <f t="shared" ref="AE25:AE54" si="3">SUM(G25:AC25)</f>
        <v>-19127</v>
      </c>
    </row>
    <row r="26" spans="2:31" x14ac:dyDescent="0.25">
      <c r="B26" s="17" t="s">
        <v>22</v>
      </c>
      <c r="C26" s="20">
        <v>7.0221</v>
      </c>
      <c r="E26" s="21">
        <v>-713539</v>
      </c>
      <c r="G26" s="46"/>
      <c r="H26" s="43"/>
      <c r="I26" s="46"/>
      <c r="J26" s="43"/>
      <c r="K26" s="46">
        <f>E26/C26</f>
        <v>-101613.33504222383</v>
      </c>
      <c r="L26" s="43"/>
      <c r="M26" s="46">
        <f>E26/C26</f>
        <v>-101613.33504222383</v>
      </c>
      <c r="N26" s="43"/>
      <c r="O26" s="46">
        <f>E26/C26</f>
        <v>-101613.33504222383</v>
      </c>
      <c r="Q26" s="1">
        <f t="shared" si="0"/>
        <v>-101613.33504222383</v>
      </c>
      <c r="S26" s="1">
        <f t="shared" si="1"/>
        <v>-101613.33504222383</v>
      </c>
      <c r="U26" s="1">
        <f t="shared" si="2"/>
        <v>-101613.33504222383</v>
      </c>
      <c r="W26" s="1">
        <f>E26/C26</f>
        <v>-101613.33504222383</v>
      </c>
      <c r="Y26" s="35">
        <f>E26-SUM(G26:W26)</f>
        <v>-2245.6547044332838</v>
      </c>
      <c r="Z26" s="36"/>
      <c r="AA26" s="37">
        <v>0</v>
      </c>
      <c r="AB26" s="36"/>
      <c r="AC26" s="36">
        <v>0</v>
      </c>
      <c r="AE26" s="1">
        <f t="shared" si="3"/>
        <v>-713539</v>
      </c>
    </row>
    <row r="27" spans="2:31" x14ac:dyDescent="0.25">
      <c r="B27" s="17" t="s">
        <v>28</v>
      </c>
      <c r="C27" s="20">
        <v>7.0175000000000001</v>
      </c>
      <c r="E27" s="21">
        <v>205200</v>
      </c>
      <c r="G27" s="47"/>
      <c r="H27" s="48"/>
      <c r="I27" s="47"/>
      <c r="J27" s="48"/>
      <c r="K27" s="49"/>
      <c r="L27" s="48"/>
      <c r="M27" s="47">
        <f>E27/C27</f>
        <v>29241.182757392235</v>
      </c>
      <c r="N27" s="48"/>
      <c r="O27" s="47">
        <f>E27/C27</f>
        <v>29241.182757392235</v>
      </c>
      <c r="P27" s="11"/>
      <c r="Q27" s="10">
        <f t="shared" si="0"/>
        <v>29241.182757392235</v>
      </c>
      <c r="R27" s="11"/>
      <c r="S27" s="10">
        <f t="shared" si="1"/>
        <v>29241.182757392235</v>
      </c>
      <c r="T27" s="10"/>
      <c r="U27" s="10">
        <f t="shared" si="2"/>
        <v>29241.182757392235</v>
      </c>
      <c r="V27" s="10"/>
      <c r="W27" s="10">
        <f>E27/C27</f>
        <v>29241.182757392235</v>
      </c>
      <c r="X27" s="10"/>
      <c r="Y27" s="38">
        <f>E27/C27</f>
        <v>29241.182757392235</v>
      </c>
      <c r="Z27" s="39"/>
      <c r="AA27" s="40">
        <f>E27-SUM(M27:Y27)</f>
        <v>511.72069825435756</v>
      </c>
      <c r="AB27" s="39"/>
      <c r="AC27" s="39">
        <v>0</v>
      </c>
      <c r="AD27" s="11"/>
      <c r="AE27" s="10">
        <f t="shared" ref="AE27" si="4">SUM(G27:AC27)</f>
        <v>205200</v>
      </c>
    </row>
    <row r="28" spans="2:31" x14ac:dyDescent="0.25">
      <c r="B28" s="17" t="s">
        <v>31</v>
      </c>
      <c r="C28" s="20">
        <v>6.9810999999999996</v>
      </c>
      <c r="E28" s="21">
        <v>105220</v>
      </c>
      <c r="G28" s="46"/>
      <c r="H28" s="43"/>
      <c r="I28" s="46"/>
      <c r="J28" s="43"/>
      <c r="K28" s="50"/>
      <c r="L28" s="43"/>
      <c r="M28" s="46"/>
      <c r="N28" s="43"/>
      <c r="O28" s="46">
        <f>E28/C28</f>
        <v>15072.123304350318</v>
      </c>
      <c r="Q28" s="1">
        <f t="shared" si="0"/>
        <v>15072.123304350318</v>
      </c>
      <c r="R28" s="11"/>
      <c r="S28" s="1">
        <f t="shared" si="1"/>
        <v>15072.123304350318</v>
      </c>
      <c r="T28" s="10"/>
      <c r="U28" s="10">
        <f t="shared" si="2"/>
        <v>15072.123304350318</v>
      </c>
      <c r="V28" s="10"/>
      <c r="W28" s="10">
        <f>E28/C28</f>
        <v>15072.123304350318</v>
      </c>
      <c r="X28" s="10"/>
      <c r="Y28" s="38">
        <f>E28/C28</f>
        <v>15072.123304350318</v>
      </c>
      <c r="Z28" s="39"/>
      <c r="AA28" s="36">
        <f>E28-SUM(O28:Y28)</f>
        <v>14787.260173898088</v>
      </c>
      <c r="AB28" s="39"/>
      <c r="AC28" s="36">
        <v>0</v>
      </c>
      <c r="AD28" s="11"/>
      <c r="AE28" s="1">
        <f t="shared" si="3"/>
        <v>105220</v>
      </c>
    </row>
    <row r="29" spans="2:31" x14ac:dyDescent="0.25">
      <c r="B29" s="17" t="s">
        <v>34</v>
      </c>
      <c r="C29" s="20">
        <v>6.5121000000000002</v>
      </c>
      <c r="E29" s="21">
        <v>-45126</v>
      </c>
      <c r="G29" s="46"/>
      <c r="H29" s="43"/>
      <c r="I29" s="46"/>
      <c r="J29" s="43"/>
      <c r="K29" s="50"/>
      <c r="L29" s="43"/>
      <c r="M29" s="46"/>
      <c r="N29" s="43"/>
      <c r="O29" s="46"/>
      <c r="Q29" s="1">
        <f t="shared" si="0"/>
        <v>-6929.5618924770806</v>
      </c>
      <c r="R29" s="4"/>
      <c r="S29" s="1">
        <f t="shared" si="1"/>
        <v>-6929.5618924770806</v>
      </c>
      <c r="T29" s="9"/>
      <c r="U29" s="10">
        <f t="shared" si="2"/>
        <v>-6929.5618924770806</v>
      </c>
      <c r="V29" s="10"/>
      <c r="W29" s="10">
        <f>E29/C29</f>
        <v>-6929.5618924770806</v>
      </c>
      <c r="X29" s="10"/>
      <c r="Y29" s="39">
        <f>E29/C29</f>
        <v>-6929.5618924770806</v>
      </c>
      <c r="Z29" s="39"/>
      <c r="AA29" s="39">
        <f>E29/C29</f>
        <v>-6929.5618924770806</v>
      </c>
      <c r="AB29" s="39"/>
      <c r="AC29" s="36">
        <f>E29-SUM(Q29:AA29)</f>
        <v>-3548.6286451375126</v>
      </c>
      <c r="AD29" s="11"/>
      <c r="AE29" s="1">
        <f t="shared" si="3"/>
        <v>-45126</v>
      </c>
    </row>
    <row r="30" spans="2:31" x14ac:dyDescent="0.25">
      <c r="G30" s="51">
        <f>SUM(G24:G29)</f>
        <v>-1148418.8417806013</v>
      </c>
      <c r="H30" s="51"/>
      <c r="I30" s="51">
        <f t="shared" ref="I30:AC30" si="5">SUM(I24:I29)</f>
        <v>-1150797.4077019582</v>
      </c>
      <c r="J30" s="51"/>
      <c r="K30" s="51">
        <f t="shared" si="5"/>
        <v>-1252410.742744182</v>
      </c>
      <c r="L30" s="51"/>
      <c r="M30" s="51">
        <f t="shared" si="5"/>
        <v>-1223169.5599867897</v>
      </c>
      <c r="N30" s="51"/>
      <c r="O30" s="51">
        <f t="shared" si="5"/>
        <v>-1208097.4366824394</v>
      </c>
      <c r="P30" s="13"/>
      <c r="Q30" s="13">
        <f t="shared" si="5"/>
        <v>-1215026.9985749165</v>
      </c>
      <c r="R30" s="13"/>
      <c r="S30" s="13">
        <f t="shared" si="5"/>
        <v>-1215026.9985749165</v>
      </c>
      <c r="T30" s="13"/>
      <c r="U30" s="13">
        <f t="shared" si="5"/>
        <v>-1215026.9985749165</v>
      </c>
      <c r="V30" s="13"/>
      <c r="W30" s="13">
        <f t="shared" si="5"/>
        <v>-858098.42254950502</v>
      </c>
      <c r="X30" s="13"/>
      <c r="Y30" s="13">
        <f t="shared" si="5"/>
        <v>35039.616835688008</v>
      </c>
      <c r="Z30" s="13"/>
      <c r="AA30" s="13">
        <f t="shared" si="5"/>
        <v>8369.4189796753653</v>
      </c>
      <c r="AB30" s="13"/>
      <c r="AC30" s="13">
        <f t="shared" si="5"/>
        <v>-3548.6286451375126</v>
      </c>
      <c r="AD30" s="10"/>
      <c r="AE30" s="13">
        <f>SUM(AE24:AE29)</f>
        <v>-10446213</v>
      </c>
    </row>
    <row r="31" spans="2:31" x14ac:dyDescent="0.25">
      <c r="G31" s="47"/>
      <c r="H31" s="47"/>
      <c r="I31" s="47"/>
      <c r="J31" s="47"/>
      <c r="K31" s="47"/>
      <c r="L31" s="47"/>
      <c r="M31" s="47"/>
      <c r="N31" s="47"/>
      <c r="O31" s="47"/>
      <c r="AE31" s="1"/>
    </row>
    <row r="32" spans="2:31" x14ac:dyDescent="0.25">
      <c r="G32" s="47"/>
      <c r="H32" s="47"/>
      <c r="I32" s="47"/>
      <c r="J32" s="47"/>
      <c r="K32" s="47"/>
      <c r="L32" s="47"/>
      <c r="M32" s="47"/>
      <c r="N32" s="47"/>
      <c r="O32" s="47"/>
      <c r="AE32" s="1"/>
    </row>
    <row r="33" spans="2:31" x14ac:dyDescent="0.25">
      <c r="G33" s="46"/>
      <c r="H33" s="43"/>
      <c r="I33" s="46"/>
      <c r="J33" s="43"/>
      <c r="K33" s="46"/>
      <c r="L33" s="43"/>
      <c r="M33" s="46"/>
      <c r="N33" s="43"/>
      <c r="O33" s="46"/>
      <c r="AE33" s="1"/>
    </row>
    <row r="34" spans="2:31" x14ac:dyDescent="0.25">
      <c r="G34" s="46"/>
      <c r="H34" s="43"/>
      <c r="I34" s="46"/>
      <c r="J34" s="43"/>
      <c r="K34" s="46"/>
      <c r="L34" s="43"/>
      <c r="M34" s="46"/>
      <c r="N34" s="43"/>
      <c r="O34" s="43"/>
      <c r="AE34" s="1"/>
    </row>
    <row r="35" spans="2:31" x14ac:dyDescent="0.25">
      <c r="B35" s="17" t="s">
        <v>11</v>
      </c>
      <c r="C35" s="20">
        <v>8.6891999999999996</v>
      </c>
      <c r="E35" s="21">
        <v>0</v>
      </c>
      <c r="G35" s="46">
        <f>E35/C35</f>
        <v>0</v>
      </c>
      <c r="H35" s="43"/>
      <c r="I35" s="46">
        <f>E35/C35</f>
        <v>0</v>
      </c>
      <c r="J35" s="43"/>
      <c r="K35" s="46">
        <f>E35/C35</f>
        <v>0</v>
      </c>
      <c r="L35" s="43"/>
      <c r="M35" s="46">
        <f>E35/C35</f>
        <v>0</v>
      </c>
      <c r="N35" s="43"/>
      <c r="O35" s="46">
        <f>E35-SUM(G35:M35)</f>
        <v>0</v>
      </c>
      <c r="Q35" s="1">
        <v>0</v>
      </c>
      <c r="S35" s="1">
        <v>0</v>
      </c>
      <c r="U35" s="1">
        <v>0</v>
      </c>
      <c r="W35" s="1">
        <v>0</v>
      </c>
      <c r="Y35" s="36">
        <v>0</v>
      </c>
      <c r="Z35" s="36"/>
      <c r="AA35" s="37">
        <v>0</v>
      </c>
      <c r="AB35" s="36"/>
      <c r="AC35" s="36">
        <v>0</v>
      </c>
      <c r="AE35" s="1">
        <f t="shared" si="3"/>
        <v>0</v>
      </c>
    </row>
    <row r="36" spans="2:31" x14ac:dyDescent="0.25">
      <c r="B36" s="17" t="s">
        <v>12</v>
      </c>
      <c r="C36" s="20">
        <v>8.0413999999999994</v>
      </c>
      <c r="E36" s="21">
        <v>8087143</v>
      </c>
      <c r="G36" s="46"/>
      <c r="H36" s="43"/>
      <c r="I36" s="46">
        <f>E36/C36</f>
        <v>1005688.4373367822</v>
      </c>
      <c r="J36" s="43"/>
      <c r="K36" s="46">
        <f>E36/C36</f>
        <v>1005688.4373367822</v>
      </c>
      <c r="L36" s="43"/>
      <c r="M36" s="46">
        <f>E36/C36</f>
        <v>1005688.4373367822</v>
      </c>
      <c r="N36" s="43"/>
      <c r="O36" s="46">
        <f>E36/C36</f>
        <v>1005688.4373367822</v>
      </c>
      <c r="Q36" s="1">
        <f>E36/C36</f>
        <v>1005688.4373367822</v>
      </c>
      <c r="S36" s="1">
        <f>E36/C36</f>
        <v>1005688.4373367822</v>
      </c>
      <c r="U36" s="36">
        <f>E36/C36</f>
        <v>1005688.4373367822</v>
      </c>
      <c r="W36" s="36">
        <f>E36/C36</f>
        <v>1005688.4373367822</v>
      </c>
      <c r="Y36" s="36">
        <f>E36-SUM(I36:W36)</f>
        <v>41635.501305743121</v>
      </c>
      <c r="Z36" s="36"/>
      <c r="AA36" s="37">
        <v>0</v>
      </c>
      <c r="AB36" s="36"/>
      <c r="AC36" s="36">
        <v>0</v>
      </c>
      <c r="AE36" s="1">
        <f t="shared" si="3"/>
        <v>8087143</v>
      </c>
    </row>
    <row r="37" spans="2:31" x14ac:dyDescent="0.25">
      <c r="B37" s="17" t="s">
        <v>21</v>
      </c>
      <c r="C37" s="20">
        <v>7.0221</v>
      </c>
      <c r="E37" s="21">
        <v>0</v>
      </c>
      <c r="G37" s="46"/>
      <c r="H37" s="43"/>
      <c r="I37" s="46"/>
      <c r="J37" s="43"/>
      <c r="K37" s="46">
        <v>0</v>
      </c>
      <c r="L37" s="43"/>
      <c r="M37" s="46">
        <v>0</v>
      </c>
      <c r="N37" s="43"/>
      <c r="O37" s="46">
        <v>0</v>
      </c>
      <c r="Q37" s="1">
        <v>0</v>
      </c>
      <c r="S37" s="1">
        <v>0</v>
      </c>
      <c r="U37" s="1">
        <v>0</v>
      </c>
      <c r="W37" s="1">
        <v>0</v>
      </c>
      <c r="Y37" s="36">
        <v>0</v>
      </c>
      <c r="Z37" s="36"/>
      <c r="AA37" s="37">
        <v>0</v>
      </c>
      <c r="AB37" s="36"/>
      <c r="AC37" s="36">
        <v>0</v>
      </c>
      <c r="AE37" s="1">
        <f t="shared" si="3"/>
        <v>0</v>
      </c>
    </row>
    <row r="38" spans="2:31" x14ac:dyDescent="0.25">
      <c r="B38" s="17" t="s">
        <v>29</v>
      </c>
      <c r="C38" s="20">
        <v>7.0175000000000001</v>
      </c>
      <c r="E38" s="21">
        <v>0</v>
      </c>
      <c r="G38" s="47"/>
      <c r="H38" s="48"/>
      <c r="I38" s="47"/>
      <c r="J38" s="48"/>
      <c r="K38" s="47"/>
      <c r="L38" s="48"/>
      <c r="M38" s="47">
        <v>0</v>
      </c>
      <c r="N38" s="47"/>
      <c r="O38" s="47">
        <v>0</v>
      </c>
      <c r="P38" s="11"/>
      <c r="Q38" s="10">
        <v>0</v>
      </c>
      <c r="R38" s="11"/>
      <c r="S38" s="10">
        <v>0</v>
      </c>
      <c r="T38" s="10"/>
      <c r="U38" s="10">
        <v>0</v>
      </c>
      <c r="V38" s="10"/>
      <c r="W38" s="10">
        <v>0</v>
      </c>
      <c r="X38" s="10"/>
      <c r="Y38" s="39">
        <v>0</v>
      </c>
      <c r="Z38" s="39"/>
      <c r="AA38" s="40">
        <v>0</v>
      </c>
      <c r="AB38" s="39"/>
      <c r="AC38" s="39">
        <v>0</v>
      </c>
      <c r="AD38" s="11"/>
      <c r="AE38" s="10">
        <f t="shared" ref="AE38" si="6">SUM(G38:AC38)</f>
        <v>0</v>
      </c>
    </row>
    <row r="39" spans="2:31" x14ac:dyDescent="0.25">
      <c r="B39" s="17" t="s">
        <v>32</v>
      </c>
      <c r="C39" s="20">
        <v>6.9810999999999996</v>
      </c>
      <c r="E39" s="21">
        <v>0</v>
      </c>
      <c r="G39" s="47"/>
      <c r="H39" s="48"/>
      <c r="I39" s="47"/>
      <c r="J39" s="43"/>
      <c r="K39" s="46"/>
      <c r="L39" s="43"/>
      <c r="M39" s="46"/>
      <c r="N39" s="46"/>
      <c r="O39" s="46">
        <v>0</v>
      </c>
      <c r="Q39" s="1">
        <v>0</v>
      </c>
      <c r="R39" s="11"/>
      <c r="S39" s="1">
        <v>0</v>
      </c>
      <c r="T39" s="10"/>
      <c r="U39" s="10">
        <v>0</v>
      </c>
      <c r="V39" s="10"/>
      <c r="W39" s="10">
        <v>0</v>
      </c>
      <c r="X39" s="10"/>
      <c r="Y39" s="39">
        <v>0</v>
      </c>
      <c r="Z39" s="39"/>
      <c r="AA39" s="40">
        <v>0</v>
      </c>
      <c r="AB39" s="39"/>
      <c r="AC39" s="36">
        <v>0</v>
      </c>
      <c r="AD39" s="11"/>
      <c r="AE39" s="1">
        <f t="shared" si="3"/>
        <v>0</v>
      </c>
    </row>
    <row r="40" spans="2:31" x14ac:dyDescent="0.25">
      <c r="B40" s="17" t="s">
        <v>39</v>
      </c>
      <c r="C40" s="20">
        <v>6.5121000000000002</v>
      </c>
      <c r="E40" s="21">
        <v>508420</v>
      </c>
      <c r="G40" s="47"/>
      <c r="H40" s="48"/>
      <c r="I40" s="47"/>
      <c r="J40" s="43"/>
      <c r="K40" s="46"/>
      <c r="L40" s="43"/>
      <c r="M40" s="46"/>
      <c r="N40" s="46"/>
      <c r="O40" s="46"/>
      <c r="Q40" s="36">
        <f>E40/C40</f>
        <v>78073.125412693291</v>
      </c>
      <c r="R40" s="4"/>
      <c r="S40" s="36">
        <f>E40/C40</f>
        <v>78073.125412693291</v>
      </c>
      <c r="T40" s="9"/>
      <c r="U40" s="39">
        <f>E40/C40</f>
        <v>78073.125412693291</v>
      </c>
      <c r="V40" s="10"/>
      <c r="W40" s="39">
        <f>E40/C40</f>
        <v>78073.125412693291</v>
      </c>
      <c r="X40" s="10"/>
      <c r="Y40" s="39">
        <f>E40/C40</f>
        <v>78073.125412693291</v>
      </c>
      <c r="Z40" s="39"/>
      <c r="AA40" s="40">
        <f>E40/C40</f>
        <v>78073.125412693291</v>
      </c>
      <c r="AB40" s="39"/>
      <c r="AC40" s="36">
        <f>E40-SUM(Q40:AA40)</f>
        <v>39981.247523840226</v>
      </c>
      <c r="AD40" s="11"/>
      <c r="AE40" s="1">
        <f t="shared" si="3"/>
        <v>508420</v>
      </c>
    </row>
    <row r="41" spans="2:31" x14ac:dyDescent="0.25">
      <c r="G41" s="51">
        <f>SUM(G35:G40)</f>
        <v>0</v>
      </c>
      <c r="H41" s="51"/>
      <c r="I41" s="51">
        <f t="shared" ref="H41:AC41" si="7">SUM(I35:I40)</f>
        <v>1005688.4373367822</v>
      </c>
      <c r="J41" s="51"/>
      <c r="K41" s="51">
        <f t="shared" si="7"/>
        <v>1005688.4373367822</v>
      </c>
      <c r="L41" s="51"/>
      <c r="M41" s="51">
        <f t="shared" si="7"/>
        <v>1005688.4373367822</v>
      </c>
      <c r="N41" s="51"/>
      <c r="O41" s="51">
        <f t="shared" si="7"/>
        <v>1005688.4373367822</v>
      </c>
      <c r="P41" s="51"/>
      <c r="Q41" s="51">
        <f t="shared" si="7"/>
        <v>1083761.5627494755</v>
      </c>
      <c r="R41" s="51"/>
      <c r="S41" s="51">
        <f t="shared" si="7"/>
        <v>1083761.5627494755</v>
      </c>
      <c r="T41" s="51"/>
      <c r="U41" s="51">
        <f t="shared" si="7"/>
        <v>1083761.5627494755</v>
      </c>
      <c r="V41" s="51"/>
      <c r="W41" s="51">
        <f t="shared" si="7"/>
        <v>1083761.5627494755</v>
      </c>
      <c r="X41" s="51"/>
      <c r="Y41" s="51">
        <f t="shared" si="7"/>
        <v>119708.62671843641</v>
      </c>
      <c r="Z41" s="51"/>
      <c r="AA41" s="51">
        <f t="shared" si="7"/>
        <v>78073.125412693291</v>
      </c>
      <c r="AB41" s="51"/>
      <c r="AC41" s="51">
        <f t="shared" si="7"/>
        <v>39981.247523840226</v>
      </c>
      <c r="AD41" s="10"/>
      <c r="AE41" s="13">
        <f>SUM(AE35:AE40)</f>
        <v>8595563</v>
      </c>
    </row>
    <row r="42" spans="2:31" x14ac:dyDescent="0.25">
      <c r="G42" s="47"/>
      <c r="H42" s="47"/>
      <c r="I42" s="47"/>
      <c r="J42" s="47"/>
      <c r="K42" s="47"/>
      <c r="L42" s="47"/>
      <c r="M42" s="47"/>
      <c r="N42" s="47"/>
      <c r="O42" s="47"/>
      <c r="P42" s="10"/>
      <c r="Q42" s="10"/>
      <c r="S42" s="10"/>
      <c r="T42" s="10"/>
      <c r="U42" s="10"/>
      <c r="V42" s="10"/>
      <c r="W42" s="10"/>
      <c r="X42" s="10"/>
      <c r="Y42" s="27"/>
      <c r="Z42" s="34"/>
      <c r="AA42" s="27"/>
      <c r="AB42" s="34"/>
      <c r="AC42" s="34"/>
      <c r="AE42" s="1"/>
    </row>
    <row r="43" spans="2:31" x14ac:dyDescent="0.25">
      <c r="G43" s="47"/>
      <c r="H43" s="47"/>
      <c r="I43" s="47"/>
      <c r="J43" s="47"/>
      <c r="K43" s="47"/>
      <c r="L43" s="47"/>
      <c r="M43" s="47"/>
      <c r="N43" s="47"/>
      <c r="O43" s="47"/>
      <c r="AE43" s="1"/>
    </row>
    <row r="44" spans="2:31" x14ac:dyDescent="0.25">
      <c r="G44" s="47"/>
      <c r="H44" s="47"/>
      <c r="I44" s="47"/>
      <c r="J44" s="47"/>
      <c r="K44" s="47"/>
      <c r="L44" s="47"/>
      <c r="M44" s="47"/>
      <c r="N44" s="47"/>
      <c r="O44" s="47"/>
      <c r="AE44" s="1"/>
    </row>
    <row r="45" spans="2:31" x14ac:dyDescent="0.25">
      <c r="G45" s="47"/>
      <c r="H45" s="47"/>
      <c r="I45" s="47"/>
      <c r="J45" s="47"/>
      <c r="K45" s="47"/>
      <c r="L45" s="47"/>
      <c r="M45" s="47"/>
      <c r="N45" s="47"/>
      <c r="O45" s="47"/>
      <c r="AE45" s="1"/>
    </row>
    <row r="46" spans="2:31" x14ac:dyDescent="0.25">
      <c r="B46" s="15" t="s">
        <v>3</v>
      </c>
      <c r="G46" s="46"/>
      <c r="H46" s="43"/>
      <c r="I46" s="46"/>
      <c r="J46" s="43"/>
      <c r="K46" s="46"/>
      <c r="L46" s="43"/>
      <c r="M46" s="46"/>
      <c r="N46" s="43"/>
      <c r="O46" s="43"/>
      <c r="AE46" s="1"/>
    </row>
    <row r="47" spans="2:31" x14ac:dyDescent="0.25">
      <c r="G47" s="46"/>
      <c r="H47" s="43"/>
      <c r="I47" s="46"/>
      <c r="J47" s="43"/>
      <c r="K47" s="46"/>
      <c r="L47" s="43"/>
      <c r="M47" s="46"/>
      <c r="N47" s="43"/>
      <c r="O47" s="43"/>
      <c r="AE47" s="1"/>
    </row>
    <row r="48" spans="2:31" x14ac:dyDescent="0.25">
      <c r="B48" s="17" t="s">
        <v>15</v>
      </c>
      <c r="C48" s="22">
        <v>5</v>
      </c>
      <c r="E48" s="21">
        <v>15740934</v>
      </c>
      <c r="G48" s="46">
        <f>E48/C48</f>
        <v>3148186.8</v>
      </c>
      <c r="H48" s="43"/>
      <c r="I48" s="46">
        <f>E48/C48</f>
        <v>3148186.8</v>
      </c>
      <c r="J48" s="43"/>
      <c r="K48" s="46">
        <f>E48/C48</f>
        <v>3148186.8</v>
      </c>
      <c r="L48" s="43"/>
      <c r="M48" s="46">
        <f>E48/C48</f>
        <v>3148186.8</v>
      </c>
      <c r="N48" s="43"/>
      <c r="O48" s="46">
        <f>E48/C48</f>
        <v>3148186.8</v>
      </c>
      <c r="Q48" s="1">
        <v>0</v>
      </c>
      <c r="S48" s="1">
        <v>0</v>
      </c>
      <c r="U48" s="1">
        <v>0</v>
      </c>
      <c r="W48" s="1">
        <v>0</v>
      </c>
      <c r="Y48" s="32">
        <v>0</v>
      </c>
      <c r="AA48" s="26">
        <v>0</v>
      </c>
      <c r="AC48" s="29">
        <v>0</v>
      </c>
      <c r="AE48" s="1">
        <f t="shared" si="3"/>
        <v>15740934</v>
      </c>
    </row>
    <row r="49" spans="2:31" x14ac:dyDescent="0.25">
      <c r="B49" s="17" t="s">
        <v>16</v>
      </c>
      <c r="C49" s="22">
        <v>5</v>
      </c>
      <c r="E49" s="21">
        <v>12579</v>
      </c>
      <c r="G49" s="46"/>
      <c r="H49" s="43"/>
      <c r="I49" s="46">
        <f>E49/C49</f>
        <v>2515.8000000000002</v>
      </c>
      <c r="J49" s="43"/>
      <c r="K49" s="46">
        <f>E49/C49</f>
        <v>2515.8000000000002</v>
      </c>
      <c r="L49" s="43"/>
      <c r="M49" s="46">
        <f>E49/C49</f>
        <v>2515.8000000000002</v>
      </c>
      <c r="N49" s="43"/>
      <c r="O49" s="46">
        <f>E49/C49</f>
        <v>2515.8000000000002</v>
      </c>
      <c r="Q49" s="1">
        <f>E49/C49</f>
        <v>2515.8000000000002</v>
      </c>
      <c r="S49" s="1">
        <f>G49/E49</f>
        <v>0</v>
      </c>
      <c r="U49" s="1">
        <v>0</v>
      </c>
      <c r="W49" s="1">
        <v>0</v>
      </c>
      <c r="Y49" s="32">
        <v>0</v>
      </c>
      <c r="AA49" s="26">
        <v>0</v>
      </c>
      <c r="AC49" s="29">
        <v>0</v>
      </c>
      <c r="AE49" s="1">
        <f t="shared" si="3"/>
        <v>12579</v>
      </c>
    </row>
    <row r="50" spans="2:31" x14ac:dyDescent="0.25">
      <c r="B50" s="17" t="s">
        <v>24</v>
      </c>
      <c r="C50" s="22">
        <v>5</v>
      </c>
      <c r="E50" s="21">
        <v>-26842</v>
      </c>
      <c r="G50" s="46"/>
      <c r="H50" s="43"/>
      <c r="I50" s="46"/>
      <c r="J50" s="43"/>
      <c r="K50" s="46">
        <f>E50/C50</f>
        <v>-5368.4</v>
      </c>
      <c r="L50" s="43"/>
      <c r="M50" s="46">
        <f>E50/C50</f>
        <v>-5368.4</v>
      </c>
      <c r="N50" s="43"/>
      <c r="O50" s="46">
        <f>E50/C50</f>
        <v>-5368.4</v>
      </c>
      <c r="Q50" s="1">
        <f>E50/C50</f>
        <v>-5368.4</v>
      </c>
      <c r="S50" s="1">
        <f>E50/C50</f>
        <v>-5368.4</v>
      </c>
      <c r="U50" s="1">
        <v>0</v>
      </c>
      <c r="W50" s="1">
        <v>0</v>
      </c>
      <c r="Y50" s="32">
        <v>0</v>
      </c>
      <c r="AA50" s="26">
        <v>0</v>
      </c>
      <c r="AC50" s="29">
        <v>0</v>
      </c>
      <c r="AE50" s="1">
        <f t="shared" si="3"/>
        <v>-26842</v>
      </c>
    </row>
    <row r="51" spans="2:31" x14ac:dyDescent="0.25">
      <c r="B51" s="17" t="s">
        <v>30</v>
      </c>
      <c r="C51" s="22">
        <v>5</v>
      </c>
      <c r="E51" s="21">
        <v>2560696</v>
      </c>
      <c r="G51" s="47"/>
      <c r="H51" s="48"/>
      <c r="I51" s="47"/>
      <c r="J51" s="48"/>
      <c r="K51" s="47"/>
      <c r="L51" s="48"/>
      <c r="M51" s="47">
        <f>E51/C51</f>
        <v>512139.2</v>
      </c>
      <c r="N51" s="48"/>
      <c r="O51" s="47">
        <f>E51/C51</f>
        <v>512139.2</v>
      </c>
      <c r="P51" s="11"/>
      <c r="Q51" s="10">
        <f>E51/C51</f>
        <v>512139.2</v>
      </c>
      <c r="R51" s="11"/>
      <c r="S51" s="10">
        <f>E51/C51</f>
        <v>512139.2</v>
      </c>
      <c r="T51" s="10"/>
      <c r="U51" s="10">
        <f>E51/C51</f>
        <v>512139.2</v>
      </c>
      <c r="V51" s="10"/>
      <c r="W51" s="10">
        <v>0</v>
      </c>
      <c r="X51" s="10"/>
      <c r="Y51" s="33">
        <v>0</v>
      </c>
      <c r="Z51" s="34"/>
      <c r="AA51" s="27">
        <v>0</v>
      </c>
      <c r="AB51" s="34"/>
      <c r="AC51" s="34">
        <v>0</v>
      </c>
      <c r="AD51" s="11"/>
      <c r="AE51" s="10">
        <f t="shared" ref="AE51" si="8">SUM(G51:AC51)</f>
        <v>2560696</v>
      </c>
    </row>
    <row r="52" spans="2:31" x14ac:dyDescent="0.25">
      <c r="B52" s="17" t="s">
        <v>33</v>
      </c>
      <c r="C52" s="22">
        <v>5</v>
      </c>
      <c r="E52" s="21">
        <v>-104585</v>
      </c>
      <c r="G52" s="46"/>
      <c r="H52" s="43"/>
      <c r="I52" s="46"/>
      <c r="J52" s="43"/>
      <c r="K52" s="46"/>
      <c r="L52" s="43"/>
      <c r="M52" s="46"/>
      <c r="N52" s="43"/>
      <c r="O52" s="46">
        <f>E52/C52</f>
        <v>-20917</v>
      </c>
      <c r="Q52" s="1">
        <f>E52/C52</f>
        <v>-20917</v>
      </c>
      <c r="R52" s="11"/>
      <c r="S52" s="1">
        <f>E52/C52</f>
        <v>-20917</v>
      </c>
      <c r="T52" s="10"/>
      <c r="U52" s="10">
        <f>E52/C52</f>
        <v>-20917</v>
      </c>
      <c r="V52" s="10"/>
      <c r="W52" s="10">
        <f>E52/C52</f>
        <v>-20917</v>
      </c>
      <c r="X52" s="10"/>
      <c r="Y52" s="33">
        <v>0</v>
      </c>
      <c r="Z52" s="34"/>
      <c r="AA52" s="27">
        <v>0</v>
      </c>
      <c r="AB52" s="34"/>
      <c r="AC52" s="29">
        <v>0</v>
      </c>
      <c r="AE52" s="1">
        <f t="shared" si="3"/>
        <v>-104585</v>
      </c>
    </row>
    <row r="53" spans="2:31" x14ac:dyDescent="0.25">
      <c r="B53" s="17" t="s">
        <v>35</v>
      </c>
      <c r="C53" s="22">
        <v>5</v>
      </c>
      <c r="E53" s="21">
        <v>-251450</v>
      </c>
      <c r="G53" s="46"/>
      <c r="H53" s="43"/>
      <c r="I53" s="46"/>
      <c r="J53" s="43"/>
      <c r="K53" s="46"/>
      <c r="L53" s="43"/>
      <c r="M53" s="46"/>
      <c r="N53" s="43"/>
      <c r="O53" s="46"/>
      <c r="Q53" s="1">
        <f>E53/C53</f>
        <v>-50290</v>
      </c>
      <c r="R53" s="4"/>
      <c r="S53" s="1">
        <f>E53/C53</f>
        <v>-50290</v>
      </c>
      <c r="T53" s="9"/>
      <c r="U53" s="1">
        <f>E53/C53</f>
        <v>-50290</v>
      </c>
      <c r="V53" s="10"/>
      <c r="W53" s="1">
        <f>E53/C53</f>
        <v>-50290</v>
      </c>
      <c r="X53" s="10"/>
      <c r="Y53" s="1">
        <f>E53/C53</f>
        <v>-50290</v>
      </c>
      <c r="Z53" s="34"/>
      <c r="AA53" s="27">
        <v>0</v>
      </c>
      <c r="AB53" s="34"/>
      <c r="AC53" s="29">
        <v>0</v>
      </c>
      <c r="AE53" s="1">
        <f t="shared" si="3"/>
        <v>-251450</v>
      </c>
    </row>
    <row r="54" spans="2:31" x14ac:dyDescent="0.25">
      <c r="G54" s="52">
        <f>SUM(G48:G53)</f>
        <v>3148186.8</v>
      </c>
      <c r="H54" s="52"/>
      <c r="I54" s="52">
        <f t="shared" ref="I54:AC54" si="9">SUM(I48:I53)</f>
        <v>3150702.5999999996</v>
      </c>
      <c r="J54" s="52"/>
      <c r="K54" s="52">
        <f t="shared" si="9"/>
        <v>3145334.1999999997</v>
      </c>
      <c r="L54" s="52"/>
      <c r="M54" s="52">
        <f t="shared" si="9"/>
        <v>3657473.4</v>
      </c>
      <c r="N54" s="52"/>
      <c r="O54" s="52">
        <f t="shared" si="9"/>
        <v>3636556.4</v>
      </c>
      <c r="P54" s="12"/>
      <c r="Q54" s="12">
        <f t="shared" si="9"/>
        <v>438079.60000000003</v>
      </c>
      <c r="R54" s="12"/>
      <c r="S54" s="12">
        <f t="shared" si="9"/>
        <v>435563.8</v>
      </c>
      <c r="T54" s="12"/>
      <c r="U54" s="12">
        <f t="shared" si="9"/>
        <v>440932.2</v>
      </c>
      <c r="V54" s="12"/>
      <c r="W54" s="12">
        <f t="shared" si="9"/>
        <v>-71207</v>
      </c>
      <c r="X54" s="12"/>
      <c r="Y54" s="12">
        <f t="shared" si="9"/>
        <v>-50290</v>
      </c>
      <c r="Z54" s="12"/>
      <c r="AA54" s="12">
        <f t="shared" si="9"/>
        <v>0</v>
      </c>
      <c r="AB54" s="12"/>
      <c r="AC54" s="12">
        <f t="shared" si="9"/>
        <v>0</v>
      </c>
      <c r="AE54" s="13">
        <f t="shared" si="3"/>
        <v>17931332</v>
      </c>
    </row>
  </sheetData>
  <pageMargins left="0.2" right="0" top="0.5" bottom="0.25" header="0.3" footer="0.3"/>
  <pageSetup paperSize="5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amort table</vt:lpstr>
    </vt:vector>
  </TitlesOfParts>
  <Company>TMRS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Covarrubias</dc:creator>
  <cp:lastModifiedBy>Covarrubias, Rhonda</cp:lastModifiedBy>
  <cp:lastPrinted>2020-06-24T20:47:15Z</cp:lastPrinted>
  <dcterms:created xsi:type="dcterms:W3CDTF">2015-02-02T21:37:14Z</dcterms:created>
  <dcterms:modified xsi:type="dcterms:W3CDTF">2020-06-24T20:47:36Z</dcterms:modified>
</cp:coreProperties>
</file>